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Константин\Desktop\прайс листы\"/>
    </mc:Choice>
  </mc:AlternateContent>
  <xr:revisionPtr revIDLastSave="0" documentId="8_{C006BE43-CCD1-4DC5-AF2A-58219E877132}" xr6:coauthVersionLast="47" xr6:coauthVersionMax="47" xr10:uidLastSave="{00000000-0000-0000-0000-000000000000}"/>
  <workbookProtection workbookPassword="BCDE" lockStructure="1"/>
  <bookViews>
    <workbookView xWindow="-108" yWindow="-108" windowWidth="23256" windowHeight="12456" tabRatio="618" activeTab="2" xr2:uid="{00000000-000D-0000-FFFF-FFFF00000000}"/>
  </bookViews>
  <sheets>
    <sheet name="Арматура гладкая" sheetId="1" r:id="rId1"/>
    <sheet name="Арматура рифленая" sheetId="2" r:id="rId2"/>
    <sheet name="Проволока ВР-1 " sheetId="3" r:id="rId3"/>
    <sheet name="Лист горячекатаный" sheetId="4" r:id="rId4"/>
    <sheet name="Лист ПВЛ" sheetId="5" r:id="rId5"/>
    <sheet name="Лист рифленый" sheetId="6" r:id="rId6"/>
    <sheet name="Проволока вязальная" sheetId="7" r:id="rId7"/>
    <sheet name="Квадрат" sheetId="8" r:id="rId8"/>
    <sheet name="Полоса" sheetId="9" r:id="rId9"/>
    <sheet name="Труба профильная" sheetId="10" r:id="rId10"/>
    <sheet name="Труба электросварная" sheetId="11" r:id="rId11"/>
    <sheet name="Балка двутавровая " sheetId="12" r:id="rId12"/>
    <sheet name="Уголок " sheetId="13" r:id="rId13"/>
    <sheet name="Швеллер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E9" i="3"/>
  <c r="D10" i="3"/>
  <c r="E10" i="3"/>
  <c r="F14" i="11"/>
  <c r="E14" i="11"/>
  <c r="G14" i="1"/>
  <c r="F14" i="1"/>
  <c r="F8" i="1"/>
  <c r="G8" i="1"/>
  <c r="F9" i="1"/>
  <c r="G9" i="1"/>
  <c r="F10" i="1"/>
  <c r="G10" i="1"/>
  <c r="F11" i="1"/>
  <c r="G11" i="1"/>
  <c r="F12" i="1"/>
  <c r="G12" i="1"/>
  <c r="F13" i="1"/>
  <c r="G13" i="1"/>
  <c r="F15" i="1"/>
  <c r="G15" i="1"/>
  <c r="G17" i="1"/>
  <c r="G21" i="2"/>
  <c r="G20" i="2"/>
  <c r="F18" i="2"/>
  <c r="G1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G8" i="2"/>
  <c r="F8" i="2"/>
  <c r="G30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8" i="4"/>
  <c r="F8" i="4"/>
  <c r="E9" i="5"/>
  <c r="F9" i="5"/>
  <c r="E10" i="5"/>
  <c r="F10" i="5"/>
  <c r="F8" i="5"/>
  <c r="E8" i="5"/>
  <c r="F9" i="6"/>
  <c r="G9" i="6"/>
  <c r="F10" i="6"/>
  <c r="G10" i="6"/>
  <c r="F11" i="6"/>
  <c r="G11" i="6"/>
  <c r="G8" i="6"/>
  <c r="F8" i="6"/>
  <c r="D9" i="7"/>
  <c r="F8" i="8"/>
  <c r="E8" i="8"/>
  <c r="F9" i="9"/>
  <c r="G9" i="9"/>
  <c r="F10" i="9"/>
  <c r="G10" i="9"/>
  <c r="G8" i="9"/>
  <c r="F8" i="9"/>
  <c r="E9" i="10"/>
  <c r="F9" i="10"/>
  <c r="E10" i="10"/>
  <c r="F10" i="10"/>
  <c r="E11" i="10"/>
  <c r="F11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F8" i="10"/>
  <c r="E8" i="10"/>
  <c r="E9" i="11"/>
  <c r="F9" i="11"/>
  <c r="E10" i="11"/>
  <c r="F10" i="11"/>
  <c r="E11" i="11"/>
  <c r="F11" i="11"/>
  <c r="E12" i="11"/>
  <c r="F12" i="11"/>
  <c r="E13" i="11"/>
  <c r="F13" i="11"/>
  <c r="F8" i="11"/>
  <c r="E8" i="11"/>
  <c r="G9" i="12"/>
  <c r="H9" i="12"/>
  <c r="G10" i="12"/>
  <c r="H10" i="12"/>
  <c r="G11" i="12"/>
  <c r="H11" i="12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H8" i="12"/>
  <c r="G8" i="12"/>
  <c r="E9" i="13"/>
  <c r="F9" i="13"/>
  <c r="E10" i="13"/>
  <c r="F10" i="13"/>
  <c r="E11" i="13"/>
  <c r="F11" i="13"/>
  <c r="E12" i="13"/>
  <c r="F12" i="13"/>
  <c r="E13" i="13"/>
  <c r="F13" i="13"/>
  <c r="E14" i="13"/>
  <c r="F14" i="13"/>
  <c r="E15" i="13"/>
  <c r="F15" i="13"/>
  <c r="E16" i="13"/>
  <c r="F16" i="13"/>
  <c r="E17" i="13"/>
  <c r="F17" i="13"/>
  <c r="E18" i="13"/>
  <c r="F18" i="13"/>
  <c r="E19" i="13"/>
  <c r="F19" i="13"/>
  <c r="E20" i="13"/>
  <c r="F20" i="13"/>
  <c r="E21" i="13"/>
  <c r="F21" i="13"/>
  <c r="E22" i="13"/>
  <c r="F22" i="13"/>
  <c r="F8" i="13"/>
  <c r="E8" i="13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G8" i="14"/>
  <c r="F8" i="14"/>
  <c r="I10" i="9"/>
  <c r="I9" i="9"/>
  <c r="I8" i="9"/>
  <c r="A1" i="12"/>
  <c r="B1" i="12"/>
  <c r="C1" i="12"/>
  <c r="A2" i="12"/>
  <c r="A3" i="12"/>
  <c r="A4" i="12"/>
</calcChain>
</file>

<file path=xl/sharedStrings.xml><?xml version="1.0" encoding="utf-8"?>
<sst xmlns="http://schemas.openxmlformats.org/spreadsheetml/2006/main" count="1063" uniqueCount="329">
  <si>
    <t>Прайс-лист от 31.03.2025</t>
  </si>
  <si>
    <t>Цена на условиях самовывоза, руб. с НДС</t>
  </si>
  <si>
    <t>Номенклатура</t>
  </si>
  <si>
    <t>Длина (L), мм</t>
  </si>
  <si>
    <t>Класс</t>
  </si>
  <si>
    <t>Стандарт на продукт</t>
  </si>
  <si>
    <t>Сталь</t>
  </si>
  <si>
    <t>Цена за 1 м</t>
  </si>
  <si>
    <t>Цена за 1 т</t>
  </si>
  <si>
    <t>0,5 - 1 т</t>
  </si>
  <si>
    <t>от 1 т</t>
  </si>
  <si>
    <t>АРМАТУРА ГЛАДКАЯ</t>
  </si>
  <si>
    <t>Арматура гладкая (размотанная), 6 мм</t>
  </si>
  <si>
    <t>А240</t>
  </si>
  <si>
    <t>ГОСТ 34028-2016</t>
  </si>
  <si>
    <t xml:space="preserve"> </t>
  </si>
  <si>
    <t>60 000</t>
  </si>
  <si>
    <t xml:space="preserve">Арматура гладкая, 10 мм </t>
  </si>
  <si>
    <t>11,7</t>
  </si>
  <si>
    <t>58 480</t>
  </si>
  <si>
    <t>А240С</t>
  </si>
  <si>
    <t>Арматура гладкая, 12 мм</t>
  </si>
  <si>
    <t>56 500</t>
  </si>
  <si>
    <t>Арматура гладкая, 14 мм</t>
  </si>
  <si>
    <t>56 210</t>
  </si>
  <si>
    <t>Арматура гладкая, 16 мм</t>
  </si>
  <si>
    <t>Арматура гладкая, 22 мм</t>
  </si>
  <si>
    <t xml:space="preserve">  Мотки</t>
  </si>
  <si>
    <t>Арматура гладкая (мотки), 6 мм</t>
  </si>
  <si>
    <t>-</t>
  </si>
  <si>
    <t>57 230</t>
  </si>
  <si>
    <t>АРМАТУРА РИФЛЕНАЯ</t>
  </si>
  <si>
    <t>Арматура рифленая (размотанная), 6 мм</t>
  </si>
  <si>
    <t>А500С</t>
  </si>
  <si>
    <t>Арматура рифленая (размотанная), 8мм</t>
  </si>
  <si>
    <t>59 490</t>
  </si>
  <si>
    <t>Арматура рифленая, 10 мм</t>
  </si>
  <si>
    <t>Арматура рифленая, 12 мм</t>
  </si>
  <si>
    <t>Арматура рифленая, 14 мм</t>
  </si>
  <si>
    <t>Арматура рифленая, 16 мм</t>
  </si>
  <si>
    <t>Арматура рифленая, 18 мм</t>
  </si>
  <si>
    <t>Арматура рифленая, 20 мм</t>
  </si>
  <si>
    <t>Арматура рифленая, 22 мм</t>
  </si>
  <si>
    <t>Арматура рифленая, 25 мм</t>
  </si>
  <si>
    <t>Арматура рифленая, 28 мм</t>
  </si>
  <si>
    <t>56 720</t>
  </si>
  <si>
    <t>Арматура рифленая (мотки), 6 мм</t>
  </si>
  <si>
    <t>Арматура рифленая (мотки), 8 мм</t>
  </si>
  <si>
    <t xml:space="preserve">ПРОВОЛОКА ВР-1 </t>
  </si>
  <si>
    <t>Проволока ВР, 3 мм</t>
  </si>
  <si>
    <t>ВР-1</t>
  </si>
  <si>
    <t>ГОСТ 6727-80</t>
  </si>
  <si>
    <t>59 910</t>
  </si>
  <si>
    <t>Проволока ВР, 4 мм</t>
  </si>
  <si>
    <t>58 860</t>
  </si>
  <si>
    <t>58 300</t>
  </si>
  <si>
    <t>Ширина (В), мм</t>
  </si>
  <si>
    <r>
      <t>Цена за 1 м</t>
    </r>
    <r>
      <rPr>
        <vertAlign val="superscript"/>
        <sz val="11"/>
        <color rgb="FF000000"/>
        <rFont val="Calibri"/>
      </rPr>
      <t>2</t>
    </r>
  </si>
  <si>
    <t>ЛИСТ ГОРЯЧЕКАТАНЫЙ</t>
  </si>
  <si>
    <t>Лист горячекатаный, 2 мм</t>
  </si>
  <si>
    <t>2,5</t>
  </si>
  <si>
    <t>1,25</t>
  </si>
  <si>
    <t>ГОСТ 16523-97</t>
  </si>
  <si>
    <t>Ст3сп</t>
  </si>
  <si>
    <t>1 018</t>
  </si>
  <si>
    <t>62 680</t>
  </si>
  <si>
    <t>Лист горячекатаный, 3 мм</t>
  </si>
  <si>
    <t>1,5</t>
  </si>
  <si>
    <t>1 528</t>
  </si>
  <si>
    <t>Лист горячекатаный, 4 мм</t>
  </si>
  <si>
    <t>ГОСТ 14637-89</t>
  </si>
  <si>
    <t>1 944</t>
  </si>
  <si>
    <t>61 310</t>
  </si>
  <si>
    <t>ГОСТ 19281-2014</t>
  </si>
  <si>
    <t>09Г2С</t>
  </si>
  <si>
    <t>2 108</t>
  </si>
  <si>
    <t>66 490</t>
  </si>
  <si>
    <t>Лист горячекатаный, 5 мм</t>
  </si>
  <si>
    <t>2 455</t>
  </si>
  <si>
    <t>ТУ 24.10.80-001-49914600-2019</t>
  </si>
  <si>
    <t>С255</t>
  </si>
  <si>
    <t>Лист горячекатаный, 6 мм</t>
  </si>
  <si>
    <t>2 917</t>
  </si>
  <si>
    <t>Лист горячекатаный, 8 мм</t>
  </si>
  <si>
    <t>3 944</t>
  </si>
  <si>
    <t>Лист горячекатаный, 10 мм</t>
  </si>
  <si>
    <t>4 942</t>
  </si>
  <si>
    <t>5 359</t>
  </si>
  <si>
    <t>Лист горячекатаный, 12 мм</t>
  </si>
  <si>
    <t>5 865</t>
  </si>
  <si>
    <t>ГОСТ 14637-2024</t>
  </si>
  <si>
    <t>Лист горячекатаный, 14 мм</t>
  </si>
  <si>
    <t>6 778</t>
  </si>
  <si>
    <t>7 350</t>
  </si>
  <si>
    <t>Лист горячекатаный, 16 мм</t>
  </si>
  <si>
    <t>7 778</t>
  </si>
  <si>
    <t>Лист горячекатаный, 20 мм</t>
  </si>
  <si>
    <t>10 454</t>
  </si>
  <si>
    <t>65 890</t>
  </si>
  <si>
    <t>11 397</t>
  </si>
  <si>
    <t>71 830</t>
  </si>
  <si>
    <t>Лист горячекатаный, 25 мм</t>
  </si>
  <si>
    <t>13 383</t>
  </si>
  <si>
    <t>14 243</t>
  </si>
  <si>
    <t>Лист горячекатаный, 30 мм</t>
  </si>
  <si>
    <t>17 117</t>
  </si>
  <si>
    <t>15 702</t>
  </si>
  <si>
    <t>Лист горячекатаный, 40 мм</t>
  </si>
  <si>
    <t>20 902</t>
  </si>
  <si>
    <t>ЛИСТ ПВЛ</t>
  </si>
  <si>
    <t>Лист ПВЛ, 406</t>
  </si>
  <si>
    <t>1,2</t>
  </si>
  <si>
    <t>ТУ 36.26.11-5-89</t>
  </si>
  <si>
    <t>1 319</t>
  </si>
  <si>
    <t>81 180</t>
  </si>
  <si>
    <t>Лист ПВЛ, 506</t>
  </si>
  <si>
    <t>Ст3</t>
  </si>
  <si>
    <t>1 369</t>
  </si>
  <si>
    <t>80 650</t>
  </si>
  <si>
    <t>ТУ 25.93.13-006-03876796-2019</t>
  </si>
  <si>
    <t>ЛИСТ РИФЛЕНЫЙ</t>
  </si>
  <si>
    <t>Лист горячекатаный рифленый, 4 мм</t>
  </si>
  <si>
    <t>ГОСТ 8568-77</t>
  </si>
  <si>
    <t>2 413</t>
  </si>
  <si>
    <t>72 400</t>
  </si>
  <si>
    <t>Лист горячекатаный рифленый, 5 мм</t>
  </si>
  <si>
    <t>3 034</t>
  </si>
  <si>
    <t>ПРОВОЛОКА ВЯЗАЛЬНАЯ</t>
  </si>
  <si>
    <t>Проволока обычного качества, 1,2 мм</t>
  </si>
  <si>
    <t>Т/О О/Ч</t>
  </si>
  <si>
    <t>ГОСТ 3282-74</t>
  </si>
  <si>
    <t>КВАДРАТ</t>
  </si>
  <si>
    <t>Квадрат, 10 мм</t>
  </si>
  <si>
    <t>ГОСТ 535-2005</t>
  </si>
  <si>
    <t>Ст3пс</t>
  </si>
  <si>
    <t>69 690</t>
  </si>
  <si>
    <t>ПОЛОСА</t>
  </si>
  <si>
    <t>Полоса стальная, 4 мм</t>
  </si>
  <si>
    <t>0,04</t>
  </si>
  <si>
    <t>71 710</t>
  </si>
  <si>
    <t>0,025</t>
  </si>
  <si>
    <t>77 770</t>
  </si>
  <si>
    <t>0,02</t>
  </si>
  <si>
    <t>72 220</t>
  </si>
  <si>
    <t>ТРУБА ПРОФИЛЬНАЯ</t>
  </si>
  <si>
    <t>Труба профильная, 20х20х2 мм</t>
  </si>
  <si>
    <t>ГОСТ 13663-86</t>
  </si>
  <si>
    <t>Ст2пс</t>
  </si>
  <si>
    <t>60 360</t>
  </si>
  <si>
    <t>Труба профильная, 25х25х2 мм</t>
  </si>
  <si>
    <t>Труба профильная, 30х30х2 мм</t>
  </si>
  <si>
    <t>60 860</t>
  </si>
  <si>
    <t>Труба профильная, 40х20х1,5 мм</t>
  </si>
  <si>
    <t>Труба профильная, 40х40х2 мм</t>
  </si>
  <si>
    <t>Труба профильная, 40х20х2 мм</t>
  </si>
  <si>
    <t>Труба профильная, 40х40х1,5 мм</t>
  </si>
  <si>
    <t>Труба профильная, 50х25х2 мм</t>
  </si>
  <si>
    <t>Труба профильная, 50х50х3 мм</t>
  </si>
  <si>
    <t>Труба профильная, 50х25х1,5 мм</t>
  </si>
  <si>
    <t>Труба профильная, 50х50х4 мм</t>
  </si>
  <si>
    <t>Труба профильная, 50х50х2 мм</t>
  </si>
  <si>
    <t>ТУ 25.11.23-003-81068824-2017</t>
  </si>
  <si>
    <t>Труба профильная, 60х60х4 мм</t>
  </si>
  <si>
    <t>Труба профильная, 60х60х2 мм</t>
  </si>
  <si>
    <t>Труба профильная, 60х40х2 мм</t>
  </si>
  <si>
    <t>Труба профильная, 60х40х3 мм</t>
  </si>
  <si>
    <t>59 860</t>
  </si>
  <si>
    <t>Труба профильная, 60х60х3 мм</t>
  </si>
  <si>
    <t>55 830</t>
  </si>
  <si>
    <t>Труба профильная, 80х80х4 мм</t>
  </si>
  <si>
    <t>ГОСТ 30245-2003</t>
  </si>
  <si>
    <t>Труба профильная, 80х40х2 мм</t>
  </si>
  <si>
    <t>Труба профильная, 80х40х3 мм</t>
  </si>
  <si>
    <t>Труба профильная, 80х80х3 мм</t>
  </si>
  <si>
    <t>Труба профильная, 80х80х5 мм</t>
  </si>
  <si>
    <t>Труба профильная, 80х60х3 мм</t>
  </si>
  <si>
    <t>61 370</t>
  </si>
  <si>
    <t>Труба профильная, 100х100х4 мм</t>
  </si>
  <si>
    <t>Труба профильная, 100х100х3 мм</t>
  </si>
  <si>
    <t>Труба профильная, 100х100х5 мм</t>
  </si>
  <si>
    <t>Труба профильная, 120х120х4 мм</t>
  </si>
  <si>
    <t>Труба профильная, 120х120х5 мм</t>
  </si>
  <si>
    <t>Труба профильная, 120х80х3 мм</t>
  </si>
  <si>
    <t>Труба профильная, 140х140х5 мм</t>
  </si>
  <si>
    <t>Труба профильная, 140х140х4 мм</t>
  </si>
  <si>
    <t>Труба профильная, 160х160х4 мм</t>
  </si>
  <si>
    <t>Труба профильная, 160х160х5 мм</t>
  </si>
  <si>
    <t>Труба профильная, 180х180х6 мм</t>
  </si>
  <si>
    <t>Труба профильная, 180х180х5 мм</t>
  </si>
  <si>
    <t>Труба профильная, 200х200х6 мм</t>
  </si>
  <si>
    <t>Труба профильная, 200х200х8 мм</t>
  </si>
  <si>
    <t>ТРУБА ЭЛЕКТРОСВАРНАЯ</t>
  </si>
  <si>
    <t>Труба электросварная, 57х3 мм</t>
  </si>
  <si>
    <t>ГОСТ 10705-80</t>
  </si>
  <si>
    <t>Труба электросварная, 57х3,5 мм</t>
  </si>
  <si>
    <t>Труба электросварная, 76х3,5 мм</t>
  </si>
  <si>
    <t>Труба электросварная, 76х3 мм</t>
  </si>
  <si>
    <t>Труба электросварная, 89х3 мм</t>
  </si>
  <si>
    <t>Труба электросварная, 108х3,5 мм</t>
  </si>
  <si>
    <t>Тип профиля</t>
  </si>
  <si>
    <t xml:space="preserve">БАЛКА ДВУТАВРОВАЯ </t>
  </si>
  <si>
    <t>Балка двутавровая, 20</t>
  </si>
  <si>
    <t>0,1</t>
  </si>
  <si>
    <t>ГОСТ 27772-2021</t>
  </si>
  <si>
    <t>Б1</t>
  </si>
  <si>
    <t>2 217</t>
  </si>
  <si>
    <t>103 930</t>
  </si>
  <si>
    <t>0,15</t>
  </si>
  <si>
    <t>ГОСТ Р 57837-2017</t>
  </si>
  <si>
    <t>Ш1</t>
  </si>
  <si>
    <t>2 882</t>
  </si>
  <si>
    <t>94 230</t>
  </si>
  <si>
    <t>0,199</t>
  </si>
  <si>
    <t>К1</t>
  </si>
  <si>
    <t>3 886</t>
  </si>
  <si>
    <t>93 830</t>
  </si>
  <si>
    <t>ГОСТ 35087-2024</t>
  </si>
  <si>
    <t>Балка двутавровая, 25</t>
  </si>
  <si>
    <t>0,124</t>
  </si>
  <si>
    <t>2 534</t>
  </si>
  <si>
    <t>98 580</t>
  </si>
  <si>
    <t>0,175</t>
  </si>
  <si>
    <t>4 125</t>
  </si>
  <si>
    <t>93 320</t>
  </si>
  <si>
    <t>0,125</t>
  </si>
  <si>
    <t>Б2</t>
  </si>
  <si>
    <t>2 918</t>
  </si>
  <si>
    <t>0,249</t>
  </si>
  <si>
    <t>5 715</t>
  </si>
  <si>
    <t>91 300</t>
  </si>
  <si>
    <t>Балка двутавровая, 30</t>
  </si>
  <si>
    <t>0,149</t>
  </si>
  <si>
    <t>3 003</t>
  </si>
  <si>
    <t>0,3</t>
  </si>
  <si>
    <t>К2</t>
  </si>
  <si>
    <t>8 582</t>
  </si>
  <si>
    <t>0,201</t>
  </si>
  <si>
    <t>Ш2</t>
  </si>
  <si>
    <t>6 263</t>
  </si>
  <si>
    <t>3 444</t>
  </si>
  <si>
    <t>0,2</t>
  </si>
  <si>
    <t>5 189</t>
  </si>
  <si>
    <t>Балка двутавровая, 35</t>
  </si>
  <si>
    <t>0,348</t>
  </si>
  <si>
    <t>9 959</t>
  </si>
  <si>
    <t>0,174</t>
  </si>
  <si>
    <t>3 865</t>
  </si>
  <si>
    <t>5 965</t>
  </si>
  <si>
    <t>0,35</t>
  </si>
  <si>
    <t>13 138</t>
  </si>
  <si>
    <t>96 250</t>
  </si>
  <si>
    <t>0,25</t>
  </si>
  <si>
    <t>7 274</t>
  </si>
  <si>
    <t>4 628</t>
  </si>
  <si>
    <t>Балка двутавровая, 40</t>
  </si>
  <si>
    <t>90 290</t>
  </si>
  <si>
    <t>9 634</t>
  </si>
  <si>
    <t>5 166</t>
  </si>
  <si>
    <t>6 026</t>
  </si>
  <si>
    <t>Балка двутавровая, 45</t>
  </si>
  <si>
    <t>5 974</t>
  </si>
  <si>
    <t xml:space="preserve">УГОЛОК </t>
  </si>
  <si>
    <t>Уголок равнополочный, 25х4 мм</t>
  </si>
  <si>
    <t>71 050</t>
  </si>
  <si>
    <t>Уголок равнополочный, 32х3 мм</t>
  </si>
  <si>
    <t>Уголок равнополочный, 32х4 мм</t>
  </si>
  <si>
    <t>Уголок равнополочный, 40х4 мм</t>
  </si>
  <si>
    <t>59 680</t>
  </si>
  <si>
    <t>Уголок равнополочный, 50х5 мм</t>
  </si>
  <si>
    <t>Уголок равнополочный, 50х4 мм</t>
  </si>
  <si>
    <t>Уголок равнополочный, 63х5 мм</t>
  </si>
  <si>
    <t>Уголок равнополочный, 75х5 мм</t>
  </si>
  <si>
    <t>63 820</t>
  </si>
  <si>
    <t>Уголок равнополочный, 90х7 мм</t>
  </si>
  <si>
    <t>Уголок равнополочный, 100х8 мм</t>
  </si>
  <si>
    <t>Уголок равнополочный, 100х7 мм</t>
  </si>
  <si>
    <t>Уголок равнополочный, 125х8 мм</t>
  </si>
  <si>
    <t>1 053</t>
  </si>
  <si>
    <t>65 830</t>
  </si>
  <si>
    <t>Форма проката</t>
  </si>
  <si>
    <t>ШВЕЛЛЕР</t>
  </si>
  <si>
    <t>Швеллер, 8 см</t>
  </si>
  <si>
    <t>П</t>
  </si>
  <si>
    <t>Швеллер, 10 см</t>
  </si>
  <si>
    <t>У</t>
  </si>
  <si>
    <t>Швеллер, 12 см</t>
  </si>
  <si>
    <t>Швеллер, 14 см</t>
  </si>
  <si>
    <t>Швеллер, 16 см</t>
  </si>
  <si>
    <t>Швеллер, 18 см</t>
  </si>
  <si>
    <t>Швеллер, 20 см</t>
  </si>
  <si>
    <t>Швеллер, 22 см</t>
  </si>
  <si>
    <t>Швеллер, 27 см</t>
  </si>
  <si>
    <t>Швеллер, 30 см</t>
  </si>
  <si>
    <t>ОРЕНСВАРКА</t>
  </si>
  <si>
    <t>Адрес: 460027, г. Оренбург, ул. Березка 22
Телефон: 
Эл. адрес: 
Сайт: orensvarka.ru</t>
  </si>
  <si>
    <t>Оренсварка металлопрокат  в г. Оренбурге</t>
  </si>
  <si>
    <t>Арматура гладкая, 18 мм</t>
  </si>
  <si>
    <t>70 920</t>
  </si>
  <si>
    <t>56 340</t>
  </si>
  <si>
    <t>57 340</t>
  </si>
  <si>
    <t>61 870</t>
  </si>
  <si>
    <t>1 060</t>
  </si>
  <si>
    <t>1 322</t>
  </si>
  <si>
    <t>63 880</t>
  </si>
  <si>
    <t>1 054</t>
  </si>
  <si>
    <t>62 880</t>
  </si>
  <si>
    <t>1 251</t>
  </si>
  <si>
    <t>64 890</t>
  </si>
  <si>
    <t>1 547</t>
  </si>
  <si>
    <t>2 146</t>
  </si>
  <si>
    <t>66 900</t>
  </si>
  <si>
    <t>1 805</t>
  </si>
  <si>
    <t>2 541</t>
  </si>
  <si>
    <t>3 252</t>
  </si>
  <si>
    <t>69 920</t>
  </si>
  <si>
    <t>Труба электросварная, 133х4 мм</t>
  </si>
  <si>
    <t>60 800</t>
  </si>
  <si>
    <t>59 800</t>
  </si>
  <si>
    <t>68 680</t>
  </si>
  <si>
    <t>74 170</t>
  </si>
  <si>
    <t>1 090</t>
  </si>
  <si>
    <t>1 298</t>
  </si>
  <si>
    <t>76 210</t>
  </si>
  <si>
    <t>2 316</t>
  </si>
  <si>
    <t>120 450</t>
  </si>
  <si>
    <t>2 643</t>
  </si>
  <si>
    <t>3 839</t>
  </si>
  <si>
    <t>132 650</t>
  </si>
  <si>
    <t>4 408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</si>
</sst>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000000"/>
      <name val="Calibri"/>
    </font>
    <font>
      <b/>
      <sz val="22"/>
      <color rgb="FF000000"/>
      <name val="Calibri"/>
    </font>
    <font>
      <b/>
      <sz val="16"/>
      <color rgb="FF000000"/>
      <name val="Calibri"/>
    </font>
    <font>
      <b/>
      <sz val="11"/>
      <color rgb="FF000000"/>
      <name val="Calibri"/>
    </font>
    <font>
      <b/>
      <sz val="8"/>
      <color rgb="FF000000"/>
      <name val="Calibri"/>
    </font>
    <font>
      <vertAlign val="superscript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11" xfId="0" applyFill="1" applyBorder="1"/>
    <xf numFmtId="0" fontId="0" fillId="2" borderId="7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5" xfId="0" applyFill="1" applyBorder="1"/>
    <xf numFmtId="0" fontId="4" fillId="3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zoomScaleNormal="100" workbookViewId="0">
      <pane ySplit="6" topLeftCell="A7" activePane="bottomLeft" state="frozen"/>
      <selection pane="bottomLeft" activeCell="A5" sqref="A5:G17"/>
    </sheetView>
  </sheetViews>
  <sheetFormatPr defaultRowHeight="14.4" x14ac:dyDescent="0.3"/>
  <cols>
    <col min="1" max="1" width="42.88671875" customWidth="1"/>
    <col min="2" max="2" width="10" customWidth="1"/>
    <col min="3" max="3" width="11.44140625" customWidth="1"/>
    <col min="4" max="4" width="35.6640625" customWidth="1"/>
    <col min="5" max="5" width="8.5546875" customWidth="1"/>
    <col min="6" max="6" width="10" customWidth="1"/>
    <col min="7" max="7" width="10.6640625" customWidth="1"/>
  </cols>
  <sheetData>
    <row r="1" spans="1:10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10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10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10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10" x14ac:dyDescent="0.3">
      <c r="A5" s="17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23" t="s">
        <v>10</v>
      </c>
      <c r="G5" s="24"/>
    </row>
    <row r="6" spans="1:10" ht="15" thickBot="1" x14ac:dyDescent="0.35">
      <c r="A6" s="18"/>
      <c r="B6" s="20"/>
      <c r="C6" s="20"/>
      <c r="D6" s="20"/>
      <c r="E6" s="20"/>
      <c r="F6" s="2" t="s">
        <v>7</v>
      </c>
      <c r="G6" s="3" t="s">
        <v>8</v>
      </c>
    </row>
    <row r="7" spans="1:10" x14ac:dyDescent="0.3">
      <c r="A7" s="25" t="s">
        <v>11</v>
      </c>
      <c r="B7" s="26"/>
      <c r="C7" s="26"/>
      <c r="D7" s="26"/>
      <c r="E7" s="26"/>
      <c r="F7" s="27"/>
      <c r="G7" s="27"/>
    </row>
    <row r="8" spans="1:10" x14ac:dyDescent="0.3">
      <c r="A8" s="4" t="s">
        <v>12</v>
      </c>
      <c r="B8" s="4">
        <v>6</v>
      </c>
      <c r="C8" s="4" t="s">
        <v>13</v>
      </c>
      <c r="D8" s="4" t="s">
        <v>14</v>
      </c>
      <c r="E8" s="4" t="s">
        <v>15</v>
      </c>
      <c r="F8" s="7">
        <f>1.18*I8</f>
        <v>17.7</v>
      </c>
      <c r="G8" s="7">
        <f>1.18*J8</f>
        <v>70800</v>
      </c>
      <c r="I8" s="4">
        <v>15</v>
      </c>
      <c r="J8" s="4" t="s">
        <v>16</v>
      </c>
    </row>
    <row r="9" spans="1:10" x14ac:dyDescent="0.3">
      <c r="A9" s="4" t="s">
        <v>17</v>
      </c>
      <c r="B9" s="4" t="s">
        <v>18</v>
      </c>
      <c r="C9" s="4" t="s">
        <v>13</v>
      </c>
      <c r="D9" s="4" t="s">
        <v>14</v>
      </c>
      <c r="E9" s="4" t="s">
        <v>15</v>
      </c>
      <c r="F9" s="7">
        <f t="shared" ref="F9:F13" si="0">1.18*I9</f>
        <v>44.839999999999996</v>
      </c>
      <c r="G9" s="7">
        <f t="shared" ref="G9:G15" si="1">1.18*J9</f>
        <v>69006.399999999994</v>
      </c>
      <c r="I9" s="4">
        <v>38</v>
      </c>
      <c r="J9" s="4" t="s">
        <v>19</v>
      </c>
    </row>
    <row r="10" spans="1:10" x14ac:dyDescent="0.3">
      <c r="A10" s="4" t="s">
        <v>17</v>
      </c>
      <c r="B10" s="4" t="s">
        <v>18</v>
      </c>
      <c r="C10" s="4" t="s">
        <v>20</v>
      </c>
      <c r="D10" s="4" t="s">
        <v>14</v>
      </c>
      <c r="E10" s="4" t="s">
        <v>15</v>
      </c>
      <c r="F10" s="7">
        <f t="shared" si="0"/>
        <v>44.839999999999996</v>
      </c>
      <c r="G10" s="7">
        <f t="shared" si="1"/>
        <v>69006.399999999994</v>
      </c>
      <c r="I10" s="4">
        <v>38</v>
      </c>
      <c r="J10" s="4" t="s">
        <v>19</v>
      </c>
    </row>
    <row r="11" spans="1:10" x14ac:dyDescent="0.3">
      <c r="A11" s="4" t="s">
        <v>21</v>
      </c>
      <c r="B11" s="4" t="s">
        <v>18</v>
      </c>
      <c r="C11" s="4" t="s">
        <v>13</v>
      </c>
      <c r="D11" s="4" t="s">
        <v>14</v>
      </c>
      <c r="E11" s="4" t="s">
        <v>15</v>
      </c>
      <c r="F11" s="7">
        <f t="shared" si="0"/>
        <v>62.54</v>
      </c>
      <c r="G11" s="7">
        <f t="shared" si="1"/>
        <v>66670</v>
      </c>
      <c r="I11" s="4">
        <v>53</v>
      </c>
      <c r="J11" s="4" t="s">
        <v>22</v>
      </c>
    </row>
    <row r="12" spans="1:10" x14ac:dyDescent="0.3">
      <c r="A12" s="4" t="s">
        <v>23</v>
      </c>
      <c r="B12" s="4" t="s">
        <v>18</v>
      </c>
      <c r="C12" s="4" t="s">
        <v>13</v>
      </c>
      <c r="D12" s="4" t="s">
        <v>14</v>
      </c>
      <c r="E12" s="4" t="s">
        <v>15</v>
      </c>
      <c r="F12" s="7">
        <f t="shared" si="0"/>
        <v>83.78</v>
      </c>
      <c r="G12" s="7">
        <f t="shared" si="1"/>
        <v>66327.8</v>
      </c>
      <c r="I12" s="4">
        <v>71</v>
      </c>
      <c r="J12" s="4" t="s">
        <v>24</v>
      </c>
    </row>
    <row r="13" spans="1:10" x14ac:dyDescent="0.3">
      <c r="A13" s="4" t="s">
        <v>25</v>
      </c>
      <c r="B13" s="4" t="s">
        <v>18</v>
      </c>
      <c r="C13" s="4" t="s">
        <v>13</v>
      </c>
      <c r="D13" s="4" t="s">
        <v>14</v>
      </c>
      <c r="E13" s="4" t="s">
        <v>15</v>
      </c>
      <c r="F13" s="7">
        <f t="shared" si="0"/>
        <v>108.55999999999999</v>
      </c>
      <c r="G13" s="7">
        <f t="shared" si="1"/>
        <v>66327.8</v>
      </c>
      <c r="I13" s="4">
        <v>92</v>
      </c>
      <c r="J13" s="4" t="s">
        <v>24</v>
      </c>
    </row>
    <row r="14" spans="1:10" x14ac:dyDescent="0.3">
      <c r="A14" s="4" t="s">
        <v>296</v>
      </c>
      <c r="B14" s="4" t="s">
        <v>18</v>
      </c>
      <c r="C14" s="4" t="s">
        <v>13</v>
      </c>
      <c r="D14" s="4" t="s">
        <v>14</v>
      </c>
      <c r="E14" s="4" t="s">
        <v>15</v>
      </c>
      <c r="F14" s="7">
        <f>1.18*I14</f>
        <v>138.06</v>
      </c>
      <c r="G14" s="7">
        <f>1.18*J14</f>
        <v>66327.8</v>
      </c>
      <c r="I14" s="4">
        <v>117</v>
      </c>
      <c r="J14" s="4" t="s">
        <v>24</v>
      </c>
    </row>
    <row r="15" spans="1:10" x14ac:dyDescent="0.3">
      <c r="A15" s="4" t="s">
        <v>26</v>
      </c>
      <c r="B15" s="4" t="s">
        <v>18</v>
      </c>
      <c r="C15" s="4" t="s">
        <v>13</v>
      </c>
      <c r="D15" s="4" t="s">
        <v>14</v>
      </c>
      <c r="E15" s="4" t="s">
        <v>15</v>
      </c>
      <c r="F15" s="7">
        <f>1.18*I15</f>
        <v>205.32</v>
      </c>
      <c r="G15" s="7">
        <f t="shared" si="1"/>
        <v>66327.8</v>
      </c>
      <c r="I15" s="4">
        <v>174</v>
      </c>
      <c r="J15" s="4" t="s">
        <v>24</v>
      </c>
    </row>
    <row r="16" spans="1:10" x14ac:dyDescent="0.3">
      <c r="A16" s="11" t="s">
        <v>27</v>
      </c>
      <c r="B16" s="9"/>
      <c r="C16" s="9"/>
      <c r="D16" s="9"/>
      <c r="E16" s="9"/>
      <c r="F16" s="9"/>
      <c r="G16" s="9"/>
    </row>
    <row r="17" spans="1:7" x14ac:dyDescent="0.3">
      <c r="A17" s="4" t="s">
        <v>28</v>
      </c>
      <c r="B17" s="4" t="s">
        <v>15</v>
      </c>
      <c r="C17" s="4" t="s">
        <v>20</v>
      </c>
      <c r="D17" s="4" t="s">
        <v>14</v>
      </c>
      <c r="E17" s="4" t="s">
        <v>15</v>
      </c>
      <c r="F17" s="4" t="s">
        <v>29</v>
      </c>
      <c r="G17" s="4">
        <f>57230*1.18</f>
        <v>67531.399999999994</v>
      </c>
    </row>
  </sheetData>
  <mergeCells count="12">
    <mergeCell ref="A7:G7"/>
    <mergeCell ref="A16:G16"/>
    <mergeCell ref="C1:G1"/>
    <mergeCell ref="A2:G2"/>
    <mergeCell ref="A3:G3"/>
    <mergeCell ref="A4:G4"/>
    <mergeCell ref="A5:A6"/>
    <mergeCell ref="B5:B6"/>
    <mergeCell ref="C5:C6"/>
    <mergeCell ref="D5:D6"/>
    <mergeCell ref="E5:E6"/>
    <mergeCell ref="F5:G5"/>
  </mergeCells>
  <pageMargins left="0.1" right="0.1" top="0.6" bottom="0.6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pane ySplit="6" topLeftCell="A20" activePane="bottomLeft" state="frozen"/>
      <selection pane="bottomLeft" activeCell="A5" sqref="A5:G21"/>
    </sheetView>
  </sheetViews>
  <sheetFormatPr defaultRowHeight="14.4" x14ac:dyDescent="0.3"/>
  <cols>
    <col min="1" max="1" width="42.88671875" customWidth="1"/>
    <col min="2" max="2" width="10" customWidth="1"/>
    <col min="3" max="3" width="11.44140625" customWidth="1"/>
    <col min="4" max="4" width="35.6640625" customWidth="1"/>
    <col min="5" max="5" width="8.5546875" customWidth="1"/>
    <col min="6" max="6" width="10" customWidth="1"/>
    <col min="7" max="7" width="10.6640625" customWidth="1"/>
  </cols>
  <sheetData>
    <row r="1" spans="1:10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10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10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10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10" x14ac:dyDescent="0.3">
      <c r="A5" s="17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23" t="s">
        <v>10</v>
      </c>
      <c r="G5" s="24"/>
    </row>
    <row r="6" spans="1:10" ht="15" thickBot="1" x14ac:dyDescent="0.35">
      <c r="A6" s="18"/>
      <c r="B6" s="20"/>
      <c r="C6" s="20"/>
      <c r="D6" s="20"/>
      <c r="E6" s="20"/>
      <c r="F6" s="2" t="s">
        <v>7</v>
      </c>
      <c r="G6" s="3" t="s">
        <v>8</v>
      </c>
    </row>
    <row r="7" spans="1:10" x14ac:dyDescent="0.3">
      <c r="A7" s="25" t="s">
        <v>31</v>
      </c>
      <c r="B7" s="26"/>
      <c r="C7" s="26"/>
      <c r="D7" s="26"/>
      <c r="E7" s="26"/>
      <c r="F7" s="27"/>
      <c r="G7" s="27"/>
    </row>
    <row r="8" spans="1:10" x14ac:dyDescent="0.3">
      <c r="A8" s="4" t="s">
        <v>32</v>
      </c>
      <c r="B8" s="4">
        <v>6</v>
      </c>
      <c r="C8" s="4" t="s">
        <v>33</v>
      </c>
      <c r="D8" s="4" t="s">
        <v>14</v>
      </c>
      <c r="E8" s="4" t="s">
        <v>15</v>
      </c>
      <c r="F8" s="7">
        <f>1.18*I8</f>
        <v>17.7</v>
      </c>
      <c r="G8" s="7">
        <f>1.18*J8</f>
        <v>70800</v>
      </c>
      <c r="I8" s="4">
        <v>15</v>
      </c>
      <c r="J8" s="4" t="s">
        <v>16</v>
      </c>
    </row>
    <row r="9" spans="1:10" x14ac:dyDescent="0.3">
      <c r="A9" s="4" t="s">
        <v>34</v>
      </c>
      <c r="B9" s="4">
        <v>6</v>
      </c>
      <c r="C9" s="4" t="s">
        <v>33</v>
      </c>
      <c r="D9" s="4" t="s">
        <v>14</v>
      </c>
      <c r="E9" s="4" t="s">
        <v>15</v>
      </c>
      <c r="F9" s="7">
        <f t="shared" ref="F9:F17" si="0">1.18*I9</f>
        <v>29.5</v>
      </c>
      <c r="G9" s="7">
        <f t="shared" ref="G9:G17" si="1">1.18*J9</f>
        <v>70198.2</v>
      </c>
      <c r="I9" s="4">
        <v>25</v>
      </c>
      <c r="J9" s="4" t="s">
        <v>35</v>
      </c>
    </row>
    <row r="10" spans="1:10" x14ac:dyDescent="0.3">
      <c r="A10" s="4" t="s">
        <v>36</v>
      </c>
      <c r="B10" s="4" t="s">
        <v>18</v>
      </c>
      <c r="C10" s="4" t="s">
        <v>33</v>
      </c>
      <c r="D10" s="4" t="s">
        <v>14</v>
      </c>
      <c r="E10" s="4" t="s">
        <v>15</v>
      </c>
      <c r="F10" s="7">
        <f t="shared" si="0"/>
        <v>44.839999999999996</v>
      </c>
      <c r="G10" s="7">
        <f t="shared" si="1"/>
        <v>69006.399999999994</v>
      </c>
      <c r="I10" s="4">
        <v>38</v>
      </c>
      <c r="J10" s="4" t="s">
        <v>19</v>
      </c>
    </row>
    <row r="11" spans="1:10" x14ac:dyDescent="0.3">
      <c r="A11" s="4" t="s">
        <v>37</v>
      </c>
      <c r="B11" s="4" t="s">
        <v>18</v>
      </c>
      <c r="C11" s="4" t="s">
        <v>33</v>
      </c>
      <c r="D11" s="4" t="s">
        <v>14</v>
      </c>
      <c r="E11" s="4" t="s">
        <v>15</v>
      </c>
      <c r="F11" s="7">
        <f t="shared" si="0"/>
        <v>62.54</v>
      </c>
      <c r="G11" s="7">
        <f t="shared" si="1"/>
        <v>66670</v>
      </c>
      <c r="I11" s="4">
        <v>53</v>
      </c>
      <c r="J11" s="4" t="s">
        <v>22</v>
      </c>
    </row>
    <row r="12" spans="1:10" x14ac:dyDescent="0.3">
      <c r="A12" s="4" t="s">
        <v>38</v>
      </c>
      <c r="B12" s="4" t="s">
        <v>18</v>
      </c>
      <c r="C12" s="4" t="s">
        <v>33</v>
      </c>
      <c r="D12" s="4" t="s">
        <v>14</v>
      </c>
      <c r="E12" s="4" t="s">
        <v>15</v>
      </c>
      <c r="F12" s="7">
        <f t="shared" si="0"/>
        <v>83.78</v>
      </c>
      <c r="G12" s="7">
        <f t="shared" si="1"/>
        <v>66327.8</v>
      </c>
      <c r="I12" s="4">
        <v>71</v>
      </c>
      <c r="J12" s="4" t="s">
        <v>24</v>
      </c>
    </row>
    <row r="13" spans="1:10" x14ac:dyDescent="0.3">
      <c r="A13" s="4" t="s">
        <v>39</v>
      </c>
      <c r="B13" s="4" t="s">
        <v>18</v>
      </c>
      <c r="C13" s="4" t="s">
        <v>33</v>
      </c>
      <c r="D13" s="4" t="s">
        <v>14</v>
      </c>
      <c r="E13" s="4" t="s">
        <v>15</v>
      </c>
      <c r="F13" s="7">
        <f t="shared" si="0"/>
        <v>108.55999999999999</v>
      </c>
      <c r="G13" s="7">
        <f t="shared" si="1"/>
        <v>66327.8</v>
      </c>
      <c r="I13" s="4">
        <v>92</v>
      </c>
      <c r="J13" s="4" t="s">
        <v>24</v>
      </c>
    </row>
    <row r="14" spans="1:10" x14ac:dyDescent="0.3">
      <c r="A14" s="4" t="s">
        <v>40</v>
      </c>
      <c r="B14" s="4" t="s">
        <v>18</v>
      </c>
      <c r="C14" s="4" t="s">
        <v>33</v>
      </c>
      <c r="D14" s="4" t="s">
        <v>14</v>
      </c>
      <c r="E14" s="4" t="s">
        <v>15</v>
      </c>
      <c r="F14" s="7">
        <f t="shared" si="0"/>
        <v>138.06</v>
      </c>
      <c r="G14" s="7">
        <f t="shared" si="1"/>
        <v>66327.8</v>
      </c>
      <c r="I14" s="4">
        <v>117</v>
      </c>
      <c r="J14" s="4" t="s">
        <v>24</v>
      </c>
    </row>
    <row r="15" spans="1:10" x14ac:dyDescent="0.3">
      <c r="A15" s="4" t="s">
        <v>41</v>
      </c>
      <c r="B15" s="4" t="s">
        <v>18</v>
      </c>
      <c r="C15" s="4" t="s">
        <v>33</v>
      </c>
      <c r="D15" s="4" t="s">
        <v>14</v>
      </c>
      <c r="E15" s="4" t="s">
        <v>15</v>
      </c>
      <c r="F15" s="7">
        <f t="shared" si="0"/>
        <v>169.92</v>
      </c>
      <c r="G15" s="7">
        <f t="shared" si="1"/>
        <v>66327.8</v>
      </c>
      <c r="I15" s="4">
        <v>144</v>
      </c>
      <c r="J15" s="4" t="s">
        <v>24</v>
      </c>
    </row>
    <row r="16" spans="1:10" x14ac:dyDescent="0.3">
      <c r="A16" s="4" t="s">
        <v>42</v>
      </c>
      <c r="B16" s="4" t="s">
        <v>18</v>
      </c>
      <c r="C16" s="4" t="s">
        <v>33</v>
      </c>
      <c r="D16" s="4" t="s">
        <v>14</v>
      </c>
      <c r="E16" s="4" t="s">
        <v>15</v>
      </c>
      <c r="F16" s="7">
        <f t="shared" si="0"/>
        <v>205.32</v>
      </c>
      <c r="G16" s="7">
        <f t="shared" si="1"/>
        <v>66327.8</v>
      </c>
      <c r="I16" s="4">
        <v>174</v>
      </c>
      <c r="J16" s="4" t="s">
        <v>24</v>
      </c>
    </row>
    <row r="17" spans="1:10" x14ac:dyDescent="0.3">
      <c r="A17" s="4" t="s">
        <v>43</v>
      </c>
      <c r="B17" s="4" t="s">
        <v>18</v>
      </c>
      <c r="C17" s="4" t="s">
        <v>33</v>
      </c>
      <c r="D17" s="4" t="s">
        <v>14</v>
      </c>
      <c r="E17" s="4" t="s">
        <v>15</v>
      </c>
      <c r="F17" s="7">
        <f t="shared" si="0"/>
        <v>263.14</v>
      </c>
      <c r="G17" s="7">
        <f t="shared" si="1"/>
        <v>66327.8</v>
      </c>
      <c r="I17" s="4">
        <v>223</v>
      </c>
      <c r="J17" s="4" t="s">
        <v>24</v>
      </c>
    </row>
    <row r="18" spans="1:10" x14ac:dyDescent="0.3">
      <c r="A18" s="4" t="s">
        <v>44</v>
      </c>
      <c r="B18" s="4" t="s">
        <v>18</v>
      </c>
      <c r="C18" s="4" t="s">
        <v>33</v>
      </c>
      <c r="D18" s="4" t="s">
        <v>14</v>
      </c>
      <c r="E18" s="4" t="s">
        <v>15</v>
      </c>
      <c r="F18" s="7">
        <f>1.18*I18</f>
        <v>332.76</v>
      </c>
      <c r="G18" s="7">
        <f>1.18*J18</f>
        <v>66929.599999999991</v>
      </c>
      <c r="I18" s="4">
        <v>282</v>
      </c>
      <c r="J18" s="4" t="s">
        <v>45</v>
      </c>
    </row>
    <row r="19" spans="1:10" x14ac:dyDescent="0.3">
      <c r="A19" s="11" t="s">
        <v>27</v>
      </c>
      <c r="B19" s="9"/>
      <c r="C19" s="9"/>
      <c r="D19" s="9"/>
      <c r="E19" s="9"/>
      <c r="F19" s="9"/>
      <c r="G19" s="10"/>
    </row>
    <row r="20" spans="1:10" x14ac:dyDescent="0.3">
      <c r="A20" s="4" t="s">
        <v>46</v>
      </c>
      <c r="B20" s="4" t="s">
        <v>15</v>
      </c>
      <c r="C20" s="4" t="s">
        <v>33</v>
      </c>
      <c r="D20" s="4" t="s">
        <v>14</v>
      </c>
      <c r="E20" s="4" t="s">
        <v>15</v>
      </c>
      <c r="F20" s="6" t="s">
        <v>29</v>
      </c>
      <c r="G20" s="7">
        <f>1.18*J20</f>
        <v>67531.399999999994</v>
      </c>
      <c r="J20" s="4" t="s">
        <v>30</v>
      </c>
    </row>
    <row r="21" spans="1:10" x14ac:dyDescent="0.3">
      <c r="A21" s="4" t="s">
        <v>47</v>
      </c>
      <c r="B21" s="4" t="s">
        <v>15</v>
      </c>
      <c r="C21" s="4" t="s">
        <v>33</v>
      </c>
      <c r="D21" s="4" t="s">
        <v>14</v>
      </c>
      <c r="E21" s="4" t="s">
        <v>15</v>
      </c>
      <c r="F21" s="4" t="s">
        <v>29</v>
      </c>
      <c r="G21" s="7">
        <f>1.18*J21</f>
        <v>66929.599999999991</v>
      </c>
      <c r="J21" s="4" t="s">
        <v>45</v>
      </c>
    </row>
  </sheetData>
  <mergeCells count="12">
    <mergeCell ref="A7:G7"/>
    <mergeCell ref="A19:G19"/>
    <mergeCell ref="C1:G1"/>
    <mergeCell ref="A2:G2"/>
    <mergeCell ref="A3:G3"/>
    <mergeCell ref="A4:G4"/>
    <mergeCell ref="A5:A6"/>
    <mergeCell ref="B5:B6"/>
    <mergeCell ref="C5:C6"/>
    <mergeCell ref="D5:D6"/>
    <mergeCell ref="E5:E6"/>
    <mergeCell ref="F5:G5"/>
  </mergeCells>
  <pageMargins left="0.1" right="0.1" top="0.6" bottom="0.6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tabSelected="1" workbookViewId="0">
      <pane ySplit="6" topLeftCell="A7" activePane="bottomLeft" state="frozen"/>
      <selection pane="bottomLeft" activeCell="A5" sqref="A5:E9"/>
    </sheetView>
  </sheetViews>
  <sheetFormatPr defaultRowHeight="14.4" x14ac:dyDescent="0.3"/>
  <cols>
    <col min="1" max="1" width="21.44140625" customWidth="1"/>
    <col min="2" max="2" width="42.88671875" customWidth="1"/>
    <col min="3" max="3" width="11.44140625" customWidth="1"/>
    <col min="4" max="5" width="14.33203125" customWidth="1"/>
  </cols>
  <sheetData>
    <row r="1" spans="1:8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8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8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8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8" ht="14.4" customHeight="1" x14ac:dyDescent="0.3">
      <c r="A5" s="32" t="s">
        <v>2</v>
      </c>
      <c r="B5" s="30" t="s">
        <v>4</v>
      </c>
      <c r="C5" s="30" t="s">
        <v>5</v>
      </c>
      <c r="D5" s="29" t="s">
        <v>9</v>
      </c>
      <c r="E5" s="28" t="s">
        <v>10</v>
      </c>
    </row>
    <row r="6" spans="1:8" ht="15" thickBot="1" x14ac:dyDescent="0.35">
      <c r="A6" s="33"/>
      <c r="B6" s="31"/>
      <c r="C6" s="31"/>
      <c r="D6" s="2" t="s">
        <v>8</v>
      </c>
      <c r="E6" s="3" t="s">
        <v>8</v>
      </c>
    </row>
    <row r="7" spans="1:8" x14ac:dyDescent="0.3">
      <c r="A7" s="37" t="s">
        <v>48</v>
      </c>
      <c r="B7" s="38"/>
      <c r="C7" s="38"/>
      <c r="D7" s="38"/>
      <c r="E7" s="39"/>
    </row>
    <row r="8" spans="1:8" x14ac:dyDescent="0.3">
      <c r="A8" s="34" t="s">
        <v>27</v>
      </c>
      <c r="B8" s="35"/>
      <c r="C8" s="35"/>
      <c r="D8" s="35"/>
      <c r="E8" s="36"/>
    </row>
    <row r="9" spans="1:8" x14ac:dyDescent="0.3">
      <c r="A9" s="4" t="s">
        <v>49</v>
      </c>
      <c r="B9" s="4" t="s">
        <v>50</v>
      </c>
      <c r="C9" s="6" t="s">
        <v>51</v>
      </c>
      <c r="D9" s="7">
        <f>1.18*G9</f>
        <v>70693.8</v>
      </c>
      <c r="E9" s="7">
        <f>1.18*H9</f>
        <v>70021.2</v>
      </c>
      <c r="G9" s="4" t="s">
        <v>52</v>
      </c>
      <c r="H9" s="5">
        <v>59340</v>
      </c>
    </row>
    <row r="10" spans="1:8" x14ac:dyDescent="0.3">
      <c r="A10" s="4" t="s">
        <v>53</v>
      </c>
      <c r="B10" s="4" t="s">
        <v>50</v>
      </c>
      <c r="C10" s="4" t="s">
        <v>51</v>
      </c>
      <c r="D10" s="7">
        <f>1.18*G10</f>
        <v>69454.8</v>
      </c>
      <c r="E10" s="7">
        <f>1.18*H10</f>
        <v>68794</v>
      </c>
      <c r="G10" s="4" t="s">
        <v>54</v>
      </c>
      <c r="H10" s="4" t="s">
        <v>55</v>
      </c>
    </row>
  </sheetData>
  <mergeCells count="9">
    <mergeCell ref="A7:E7"/>
    <mergeCell ref="A8:E8"/>
    <mergeCell ref="C1:G1"/>
    <mergeCell ref="A2:G2"/>
    <mergeCell ref="A3:G3"/>
    <mergeCell ref="A4:G4"/>
    <mergeCell ref="A5:A6"/>
    <mergeCell ref="B5:B6"/>
    <mergeCell ref="C5:C6"/>
  </mergeCells>
  <pageMargins left="0.1" right="0.1" top="0.6" bottom="0.6" header="0.3" footer="0.3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workbookViewId="0">
      <pane ySplit="6" topLeftCell="A7" activePane="bottomLeft" state="frozen"/>
      <selection pane="bottomLeft" activeCell="A7" sqref="A7:G7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10" customWidth="1"/>
    <col min="5" max="5" width="28.5546875" customWidth="1"/>
    <col min="6" max="6" width="10" customWidth="1"/>
    <col min="7" max="7" width="10.6640625" customWidth="1"/>
  </cols>
  <sheetData>
    <row r="1" spans="1:10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10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10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10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10" x14ac:dyDescent="0.3">
      <c r="A5" s="17" t="s">
        <v>2</v>
      </c>
      <c r="B5" s="19" t="s">
        <v>3</v>
      </c>
      <c r="C5" s="19" t="s">
        <v>56</v>
      </c>
      <c r="D5" s="19" t="s">
        <v>5</v>
      </c>
      <c r="E5" s="19" t="s">
        <v>6</v>
      </c>
      <c r="F5" s="23" t="s">
        <v>10</v>
      </c>
      <c r="G5" s="24"/>
    </row>
    <row r="6" spans="1:10" ht="16.8" thickBot="1" x14ac:dyDescent="0.35">
      <c r="A6" s="18"/>
      <c r="B6" s="20"/>
      <c r="C6" s="20"/>
      <c r="D6" s="20"/>
      <c r="E6" s="20"/>
      <c r="F6" s="2" t="s">
        <v>57</v>
      </c>
      <c r="G6" s="3" t="s">
        <v>8</v>
      </c>
    </row>
    <row r="7" spans="1:10" x14ac:dyDescent="0.3">
      <c r="A7" s="25" t="s">
        <v>58</v>
      </c>
      <c r="B7" s="26"/>
      <c r="C7" s="26"/>
      <c r="D7" s="26"/>
      <c r="E7" s="26"/>
      <c r="F7" s="27"/>
      <c r="G7" s="26"/>
    </row>
    <row r="8" spans="1:10" x14ac:dyDescent="0.3">
      <c r="A8" s="4" t="s">
        <v>59</v>
      </c>
      <c r="B8" s="4" t="s">
        <v>60</v>
      </c>
      <c r="C8" s="4" t="s">
        <v>61</v>
      </c>
      <c r="D8" s="4" t="s">
        <v>62</v>
      </c>
      <c r="E8" s="4" t="s">
        <v>63</v>
      </c>
      <c r="F8" s="7">
        <f>1.18*I8</f>
        <v>1201.24</v>
      </c>
      <c r="G8" s="7">
        <f>1.18*J8</f>
        <v>73962.399999999994</v>
      </c>
      <c r="I8" s="4" t="s">
        <v>64</v>
      </c>
      <c r="J8" s="4" t="s">
        <v>65</v>
      </c>
    </row>
    <row r="9" spans="1:10" x14ac:dyDescent="0.3">
      <c r="A9" s="4" t="s">
        <v>66</v>
      </c>
      <c r="B9" s="4">
        <v>6</v>
      </c>
      <c r="C9" s="4" t="s">
        <v>67</v>
      </c>
      <c r="D9" s="4" t="s">
        <v>62</v>
      </c>
      <c r="E9" s="4" t="s">
        <v>63</v>
      </c>
      <c r="F9" s="7">
        <f t="shared" ref="F9:F30" si="0">1.18*I9</f>
        <v>1803.04</v>
      </c>
      <c r="G9" s="7">
        <f t="shared" ref="G9:G29" si="1">1.18*J9</f>
        <v>73962.399999999994</v>
      </c>
      <c r="I9" s="4" t="s">
        <v>68</v>
      </c>
      <c r="J9" s="4" t="s">
        <v>65</v>
      </c>
    </row>
    <row r="10" spans="1:10" x14ac:dyDescent="0.3">
      <c r="A10" s="4" t="s">
        <v>66</v>
      </c>
      <c r="B10" s="4" t="s">
        <v>60</v>
      </c>
      <c r="C10" s="4" t="s">
        <v>61</v>
      </c>
      <c r="D10" s="4" t="s">
        <v>62</v>
      </c>
      <c r="E10" s="4" t="s">
        <v>63</v>
      </c>
      <c r="F10" s="7">
        <f t="shared" si="0"/>
        <v>1803.04</v>
      </c>
      <c r="G10" s="7">
        <f t="shared" si="1"/>
        <v>73962.399999999994</v>
      </c>
      <c r="I10" s="4" t="s">
        <v>68</v>
      </c>
      <c r="J10" s="4" t="s">
        <v>65</v>
      </c>
    </row>
    <row r="11" spans="1:10" x14ac:dyDescent="0.3">
      <c r="A11" s="4" t="s">
        <v>69</v>
      </c>
      <c r="B11" s="4">
        <v>6</v>
      </c>
      <c r="C11" s="4" t="s">
        <v>67</v>
      </c>
      <c r="D11" s="4" t="s">
        <v>70</v>
      </c>
      <c r="E11" s="4" t="s">
        <v>63</v>
      </c>
      <c r="F11" s="7">
        <f t="shared" si="0"/>
        <v>2293.92</v>
      </c>
      <c r="G11" s="7">
        <f t="shared" si="1"/>
        <v>72345.8</v>
      </c>
      <c r="I11" s="4" t="s">
        <v>71</v>
      </c>
      <c r="J11" s="4" t="s">
        <v>72</v>
      </c>
    </row>
    <row r="12" spans="1:10" x14ac:dyDescent="0.3">
      <c r="A12" s="4" t="s">
        <v>69</v>
      </c>
      <c r="B12" s="4">
        <v>6</v>
      </c>
      <c r="C12" s="4" t="s">
        <v>67</v>
      </c>
      <c r="D12" s="4" t="s">
        <v>73</v>
      </c>
      <c r="E12" s="4" t="s">
        <v>74</v>
      </c>
      <c r="F12" s="7">
        <f t="shared" si="0"/>
        <v>2487.44</v>
      </c>
      <c r="G12" s="7">
        <f t="shared" si="1"/>
        <v>78458.2</v>
      </c>
      <c r="I12" s="4" t="s">
        <v>75</v>
      </c>
      <c r="J12" s="4" t="s">
        <v>76</v>
      </c>
    </row>
    <row r="13" spans="1:10" x14ac:dyDescent="0.3">
      <c r="A13" s="4" t="s">
        <v>77</v>
      </c>
      <c r="B13" s="4">
        <v>6</v>
      </c>
      <c r="C13" s="4" t="s">
        <v>67</v>
      </c>
      <c r="D13" s="4" t="s">
        <v>70</v>
      </c>
      <c r="E13" s="4" t="s">
        <v>63</v>
      </c>
      <c r="F13" s="7">
        <f t="shared" si="0"/>
        <v>2896.8999999999996</v>
      </c>
      <c r="G13" s="7">
        <f t="shared" si="1"/>
        <v>72345.8</v>
      </c>
      <c r="I13" s="4" t="s">
        <v>78</v>
      </c>
      <c r="J13" s="4" t="s">
        <v>72</v>
      </c>
    </row>
    <row r="14" spans="1:10" x14ac:dyDescent="0.3">
      <c r="A14" s="4" t="s">
        <v>77</v>
      </c>
      <c r="B14" s="4">
        <v>6</v>
      </c>
      <c r="C14" s="4" t="s">
        <v>67</v>
      </c>
      <c r="D14" s="4" t="s">
        <v>79</v>
      </c>
      <c r="E14" s="4" t="s">
        <v>80</v>
      </c>
      <c r="F14" s="7">
        <f t="shared" si="0"/>
        <v>2896.8999999999996</v>
      </c>
      <c r="G14" s="7">
        <f t="shared" si="1"/>
        <v>72345.8</v>
      </c>
      <c r="I14" s="4" t="s">
        <v>78</v>
      </c>
      <c r="J14" s="4" t="s">
        <v>72</v>
      </c>
    </row>
    <row r="15" spans="1:10" x14ac:dyDescent="0.3">
      <c r="A15" s="4" t="s">
        <v>81</v>
      </c>
      <c r="B15" s="4">
        <v>6</v>
      </c>
      <c r="C15" s="4" t="s">
        <v>67</v>
      </c>
      <c r="D15" s="4" t="s">
        <v>70</v>
      </c>
      <c r="E15" s="4" t="s">
        <v>63</v>
      </c>
      <c r="F15" s="7">
        <f t="shared" si="0"/>
        <v>3442.06</v>
      </c>
      <c r="G15" s="7">
        <f t="shared" si="1"/>
        <v>72345.8</v>
      </c>
      <c r="I15" s="4" t="s">
        <v>82</v>
      </c>
      <c r="J15" s="4" t="s">
        <v>72</v>
      </c>
    </row>
    <row r="16" spans="1:10" x14ac:dyDescent="0.3">
      <c r="A16" s="4" t="s">
        <v>83</v>
      </c>
      <c r="B16" s="4">
        <v>6</v>
      </c>
      <c r="C16" s="4" t="s">
        <v>67</v>
      </c>
      <c r="D16" s="4" t="s">
        <v>70</v>
      </c>
      <c r="E16" s="4" t="s">
        <v>63</v>
      </c>
      <c r="F16" s="7">
        <f t="shared" si="0"/>
        <v>4653.92</v>
      </c>
      <c r="G16" s="7">
        <f t="shared" si="1"/>
        <v>72345.8</v>
      </c>
      <c r="I16" s="4" t="s">
        <v>84</v>
      </c>
      <c r="J16" s="4" t="s">
        <v>72</v>
      </c>
    </row>
    <row r="17" spans="1:10" x14ac:dyDescent="0.3">
      <c r="A17" s="4" t="s">
        <v>85</v>
      </c>
      <c r="B17" s="4">
        <v>6</v>
      </c>
      <c r="C17" s="4" t="s">
        <v>67</v>
      </c>
      <c r="D17" s="4" t="s">
        <v>70</v>
      </c>
      <c r="E17" s="4" t="s">
        <v>63</v>
      </c>
      <c r="F17" s="7">
        <f t="shared" si="0"/>
        <v>5831.5599999999995</v>
      </c>
      <c r="G17" s="7">
        <f t="shared" si="1"/>
        <v>72345.8</v>
      </c>
      <c r="I17" s="4" t="s">
        <v>86</v>
      </c>
      <c r="J17" s="4" t="s">
        <v>72</v>
      </c>
    </row>
    <row r="18" spans="1:10" x14ac:dyDescent="0.3">
      <c r="A18" s="4" t="s">
        <v>85</v>
      </c>
      <c r="B18" s="4">
        <v>6</v>
      </c>
      <c r="C18" s="4" t="s">
        <v>67</v>
      </c>
      <c r="D18" s="4" t="s">
        <v>73</v>
      </c>
      <c r="E18" s="4" t="s">
        <v>74</v>
      </c>
      <c r="F18" s="7">
        <f t="shared" si="0"/>
        <v>6323.62</v>
      </c>
      <c r="G18" s="7">
        <f t="shared" si="1"/>
        <v>78458.2</v>
      </c>
      <c r="I18" s="4" t="s">
        <v>87</v>
      </c>
      <c r="J18" s="4" t="s">
        <v>76</v>
      </c>
    </row>
    <row r="19" spans="1:10" x14ac:dyDescent="0.3">
      <c r="A19" s="4" t="s">
        <v>88</v>
      </c>
      <c r="B19" s="4">
        <v>6</v>
      </c>
      <c r="C19" s="4" t="s">
        <v>67</v>
      </c>
      <c r="D19" s="4" t="s">
        <v>70</v>
      </c>
      <c r="E19" s="4" t="s">
        <v>63</v>
      </c>
      <c r="F19" s="7">
        <f t="shared" si="0"/>
        <v>6920.7</v>
      </c>
      <c r="G19" s="7">
        <f t="shared" si="1"/>
        <v>72345.8</v>
      </c>
      <c r="I19" s="4" t="s">
        <v>89</v>
      </c>
      <c r="J19" s="4" t="s">
        <v>72</v>
      </c>
    </row>
    <row r="20" spans="1:10" x14ac:dyDescent="0.3">
      <c r="A20" s="4" t="s">
        <v>88</v>
      </c>
      <c r="B20" s="4">
        <v>6</v>
      </c>
      <c r="C20" s="4" t="s">
        <v>67</v>
      </c>
      <c r="D20" s="4" t="s">
        <v>90</v>
      </c>
      <c r="E20" s="4" t="s">
        <v>63</v>
      </c>
      <c r="F20" s="7">
        <f t="shared" si="0"/>
        <v>6920.7</v>
      </c>
      <c r="G20" s="7">
        <f t="shared" si="1"/>
        <v>72345.8</v>
      </c>
      <c r="I20" s="4" t="s">
        <v>89</v>
      </c>
      <c r="J20" s="4" t="s">
        <v>72</v>
      </c>
    </row>
    <row r="21" spans="1:10" x14ac:dyDescent="0.3">
      <c r="A21" s="4" t="s">
        <v>91</v>
      </c>
      <c r="B21" s="4">
        <v>6</v>
      </c>
      <c r="C21" s="4" t="s">
        <v>67</v>
      </c>
      <c r="D21" s="4" t="s">
        <v>70</v>
      </c>
      <c r="E21" s="4" t="s">
        <v>63</v>
      </c>
      <c r="F21" s="7">
        <f t="shared" si="0"/>
        <v>7998.04</v>
      </c>
      <c r="G21" s="7">
        <f t="shared" si="1"/>
        <v>72345.8</v>
      </c>
      <c r="I21" s="4" t="s">
        <v>92</v>
      </c>
      <c r="J21" s="4" t="s">
        <v>72</v>
      </c>
    </row>
    <row r="22" spans="1:10" x14ac:dyDescent="0.3">
      <c r="A22" s="4" t="s">
        <v>91</v>
      </c>
      <c r="B22" s="4">
        <v>6</v>
      </c>
      <c r="C22" s="4" t="s">
        <v>67</v>
      </c>
      <c r="D22" s="4" t="s">
        <v>73</v>
      </c>
      <c r="E22" s="4" t="s">
        <v>74</v>
      </c>
      <c r="F22" s="7">
        <f t="shared" si="0"/>
        <v>8673</v>
      </c>
      <c r="G22" s="7">
        <f t="shared" si="1"/>
        <v>78458.2</v>
      </c>
      <c r="I22" s="4" t="s">
        <v>93</v>
      </c>
      <c r="J22" s="4" t="s">
        <v>76</v>
      </c>
    </row>
    <row r="23" spans="1:10" x14ac:dyDescent="0.3">
      <c r="A23" s="4" t="s">
        <v>94</v>
      </c>
      <c r="B23" s="4">
        <v>6</v>
      </c>
      <c r="C23" s="4" t="s">
        <v>67</v>
      </c>
      <c r="D23" s="4" t="s">
        <v>70</v>
      </c>
      <c r="E23" s="4" t="s">
        <v>63</v>
      </c>
      <c r="F23" s="7">
        <f t="shared" si="0"/>
        <v>9178.0399999999991</v>
      </c>
      <c r="G23" s="7">
        <f t="shared" si="1"/>
        <v>72345.8</v>
      </c>
      <c r="I23" s="4" t="s">
        <v>95</v>
      </c>
      <c r="J23" s="4" t="s">
        <v>72</v>
      </c>
    </row>
    <row r="24" spans="1:10" x14ac:dyDescent="0.3">
      <c r="A24" s="4" t="s">
        <v>96</v>
      </c>
      <c r="B24" s="4">
        <v>6</v>
      </c>
      <c r="C24" s="4" t="s">
        <v>67</v>
      </c>
      <c r="D24" s="4" t="s">
        <v>70</v>
      </c>
      <c r="E24" s="4" t="s">
        <v>63</v>
      </c>
      <c r="F24" s="7">
        <f t="shared" si="0"/>
        <v>12335.72</v>
      </c>
      <c r="G24" s="7">
        <f t="shared" si="1"/>
        <v>77750.2</v>
      </c>
      <c r="I24" s="4" t="s">
        <v>97</v>
      </c>
      <c r="J24" s="4" t="s">
        <v>98</v>
      </c>
    </row>
    <row r="25" spans="1:10" x14ac:dyDescent="0.3">
      <c r="A25" s="4" t="s">
        <v>96</v>
      </c>
      <c r="B25" s="4">
        <v>6</v>
      </c>
      <c r="C25" s="4" t="s">
        <v>67</v>
      </c>
      <c r="D25" s="4" t="s">
        <v>73</v>
      </c>
      <c r="E25" s="4" t="s">
        <v>74</v>
      </c>
      <c r="F25" s="7">
        <f t="shared" si="0"/>
        <v>13448.46</v>
      </c>
      <c r="G25" s="7">
        <f t="shared" si="1"/>
        <v>84759.4</v>
      </c>
      <c r="I25" s="4" t="s">
        <v>99</v>
      </c>
      <c r="J25" s="4" t="s">
        <v>100</v>
      </c>
    </row>
    <row r="26" spans="1:10" x14ac:dyDescent="0.3">
      <c r="A26" s="4" t="s">
        <v>101</v>
      </c>
      <c r="B26" s="4">
        <v>6</v>
      </c>
      <c r="C26" s="4" t="s">
        <v>67</v>
      </c>
      <c r="D26" s="4" t="s">
        <v>70</v>
      </c>
      <c r="E26" s="4" t="s">
        <v>63</v>
      </c>
      <c r="F26" s="7">
        <f t="shared" si="0"/>
        <v>15791.939999999999</v>
      </c>
      <c r="G26" s="7">
        <f t="shared" si="1"/>
        <v>77750.2</v>
      </c>
      <c r="I26" s="4" t="s">
        <v>102</v>
      </c>
      <c r="J26" s="4" t="s">
        <v>98</v>
      </c>
    </row>
    <row r="27" spans="1:10" x14ac:dyDescent="0.3">
      <c r="A27" s="4" t="s">
        <v>101</v>
      </c>
      <c r="B27" s="4">
        <v>6</v>
      </c>
      <c r="C27" s="4" t="s">
        <v>67</v>
      </c>
      <c r="D27" s="4" t="s">
        <v>73</v>
      </c>
      <c r="E27" s="4" t="s">
        <v>74</v>
      </c>
      <c r="F27" s="7">
        <f t="shared" si="0"/>
        <v>16806.739999999998</v>
      </c>
      <c r="G27" s="7">
        <f t="shared" si="1"/>
        <v>84759.4</v>
      </c>
      <c r="I27" s="4" t="s">
        <v>103</v>
      </c>
      <c r="J27" s="4" t="s">
        <v>100</v>
      </c>
    </row>
    <row r="28" spans="1:10" x14ac:dyDescent="0.3">
      <c r="A28" s="4" t="s">
        <v>104</v>
      </c>
      <c r="B28" s="4">
        <v>6</v>
      </c>
      <c r="C28" s="4" t="s">
        <v>67</v>
      </c>
      <c r="D28" s="4" t="s">
        <v>73</v>
      </c>
      <c r="E28" s="4" t="s">
        <v>74</v>
      </c>
      <c r="F28" s="7">
        <f t="shared" si="0"/>
        <v>20198.059999999998</v>
      </c>
      <c r="G28" s="7">
        <f t="shared" si="1"/>
        <v>84759.4</v>
      </c>
      <c r="I28" s="4" t="s">
        <v>105</v>
      </c>
      <c r="J28" s="4" t="s">
        <v>100</v>
      </c>
    </row>
    <row r="29" spans="1:10" x14ac:dyDescent="0.3">
      <c r="A29" s="4" t="s">
        <v>104</v>
      </c>
      <c r="B29" s="4">
        <v>6</v>
      </c>
      <c r="C29" s="4" t="s">
        <v>67</v>
      </c>
      <c r="D29" s="4" t="s">
        <v>70</v>
      </c>
      <c r="E29" s="4" t="s">
        <v>63</v>
      </c>
      <c r="F29" s="7">
        <f t="shared" si="0"/>
        <v>18528.36</v>
      </c>
      <c r="G29" s="7">
        <f t="shared" si="1"/>
        <v>77750.2</v>
      </c>
      <c r="I29" s="4" t="s">
        <v>106</v>
      </c>
      <c r="J29" s="4" t="s">
        <v>98</v>
      </c>
    </row>
    <row r="30" spans="1:10" x14ac:dyDescent="0.3">
      <c r="A30" s="4" t="s">
        <v>107</v>
      </c>
      <c r="B30" s="4">
        <v>6</v>
      </c>
      <c r="C30" s="4" t="s">
        <v>67</v>
      </c>
      <c r="D30" s="4" t="s">
        <v>70</v>
      </c>
      <c r="E30" s="4" t="s">
        <v>63</v>
      </c>
      <c r="F30" s="7">
        <f t="shared" si="0"/>
        <v>24664.359999999997</v>
      </c>
      <c r="G30" s="7">
        <f>1.18*J30</f>
        <v>77750.2</v>
      </c>
      <c r="I30" s="4" t="s">
        <v>108</v>
      </c>
      <c r="J30" s="4" t="s">
        <v>98</v>
      </c>
    </row>
  </sheetData>
  <mergeCells count="11">
    <mergeCell ref="A7:G7"/>
    <mergeCell ref="C1:G1"/>
    <mergeCell ref="A2:G2"/>
    <mergeCell ref="A3:G3"/>
    <mergeCell ref="A4:G4"/>
    <mergeCell ref="A5:A6"/>
    <mergeCell ref="B5:B6"/>
    <mergeCell ref="C5:C6"/>
    <mergeCell ref="D5:D6"/>
    <mergeCell ref="E5:E6"/>
    <mergeCell ref="F5:G5"/>
  </mergeCells>
  <pageMargins left="0.1" right="0.1" top="0.6" bottom="0.6" header="0.3" footer="0.3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zoomScale="90" zoomScaleNormal="90" workbookViewId="0">
      <pane ySplit="6" topLeftCell="A7" activePane="bottomLeft" state="frozen"/>
      <selection pane="bottomLeft" activeCell="E5" sqref="E5:F5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35.6640625" customWidth="1"/>
    <col min="5" max="5" width="10" customWidth="1"/>
    <col min="6" max="6" width="10.6640625" customWidth="1"/>
  </cols>
  <sheetData>
    <row r="1" spans="1:9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9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9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9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9" x14ac:dyDescent="0.3">
      <c r="A5" s="17" t="s">
        <v>2</v>
      </c>
      <c r="B5" s="19" t="s">
        <v>56</v>
      </c>
      <c r="C5" s="19" t="s">
        <v>5</v>
      </c>
      <c r="D5" s="19" t="s">
        <v>6</v>
      </c>
      <c r="E5" s="23" t="s">
        <v>10</v>
      </c>
      <c r="F5" s="24"/>
    </row>
    <row r="6" spans="1:9" ht="16.8" thickBot="1" x14ac:dyDescent="0.35">
      <c r="A6" s="18"/>
      <c r="B6" s="20"/>
      <c r="C6" s="20"/>
      <c r="D6" s="20"/>
      <c r="E6" s="2" t="s">
        <v>57</v>
      </c>
      <c r="F6" s="3" t="s">
        <v>8</v>
      </c>
    </row>
    <row r="7" spans="1:9" x14ac:dyDescent="0.3">
      <c r="A7" s="25" t="s">
        <v>109</v>
      </c>
      <c r="B7" s="26"/>
      <c r="C7" s="26"/>
      <c r="D7" s="26"/>
      <c r="E7" s="27"/>
      <c r="F7" s="26"/>
    </row>
    <row r="8" spans="1:9" x14ac:dyDescent="0.3">
      <c r="A8" s="4" t="s">
        <v>110</v>
      </c>
      <c r="B8" s="4" t="s">
        <v>111</v>
      </c>
      <c r="C8" s="4" t="s">
        <v>112</v>
      </c>
      <c r="D8" s="6" t="s">
        <v>63</v>
      </c>
      <c r="E8" s="7">
        <f>1.18*H8</f>
        <v>1556.4199999999998</v>
      </c>
      <c r="F8" s="7">
        <f>1.18*I8</f>
        <v>95792.4</v>
      </c>
      <c r="H8" s="4" t="s">
        <v>113</v>
      </c>
      <c r="I8" s="4" t="s">
        <v>114</v>
      </c>
    </row>
    <row r="9" spans="1:9" x14ac:dyDescent="0.3">
      <c r="A9" s="4" t="s">
        <v>115</v>
      </c>
      <c r="B9" s="4" t="s">
        <v>111</v>
      </c>
      <c r="C9" s="4" t="s">
        <v>112</v>
      </c>
      <c r="D9" s="4" t="s">
        <v>116</v>
      </c>
      <c r="E9" s="7">
        <f t="shared" ref="E9:E10" si="0">1.18*H9</f>
        <v>1615.4199999999998</v>
      </c>
      <c r="F9" s="7">
        <f t="shared" ref="F9:F10" si="1">1.18*I9</f>
        <v>95167</v>
      </c>
      <c r="H9" s="4" t="s">
        <v>117</v>
      </c>
      <c r="I9" s="4" t="s">
        <v>118</v>
      </c>
    </row>
    <row r="10" spans="1:9" x14ac:dyDescent="0.3">
      <c r="A10" s="4" t="s">
        <v>115</v>
      </c>
      <c r="B10" s="4" t="s">
        <v>111</v>
      </c>
      <c r="C10" s="4" t="s">
        <v>119</v>
      </c>
      <c r="D10" s="4" t="s">
        <v>63</v>
      </c>
      <c r="E10" s="7">
        <f t="shared" si="0"/>
        <v>1615.4199999999998</v>
      </c>
      <c r="F10" s="7">
        <f t="shared" si="1"/>
        <v>95167</v>
      </c>
      <c r="H10" s="4" t="s">
        <v>117</v>
      </c>
      <c r="I10" s="4" t="s">
        <v>118</v>
      </c>
    </row>
  </sheetData>
  <mergeCells count="10">
    <mergeCell ref="A7:F7"/>
    <mergeCell ref="C1:G1"/>
    <mergeCell ref="A2:G2"/>
    <mergeCell ref="A3:G3"/>
    <mergeCell ref="A4:G4"/>
    <mergeCell ref="A5:A6"/>
    <mergeCell ref="B5:B6"/>
    <mergeCell ref="C5:C6"/>
    <mergeCell ref="D5:D6"/>
    <mergeCell ref="E5:F5"/>
  </mergeCells>
  <pageMargins left="0.1" right="0.1" top="0.6" bottom="0.6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workbookViewId="0">
      <pane ySplit="6" topLeftCell="A7" activePane="bottomLeft" state="frozen"/>
      <selection pane="bottomLeft" activeCell="F5" sqref="F5:G5"/>
    </sheetView>
  </sheetViews>
  <sheetFormatPr defaultRowHeight="14.4" x14ac:dyDescent="0.3"/>
  <cols>
    <col min="1" max="1" width="40" customWidth="1"/>
    <col min="2" max="2" width="10" customWidth="1"/>
    <col min="3" max="3" width="11.44140625" customWidth="1"/>
    <col min="4" max="4" width="10" customWidth="1"/>
    <col min="5" max="5" width="24.33203125" customWidth="1"/>
    <col min="6" max="6" width="10" customWidth="1"/>
    <col min="7" max="7" width="10.6640625" customWidth="1"/>
  </cols>
  <sheetData>
    <row r="1" spans="1:10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10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10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10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10" x14ac:dyDescent="0.3">
      <c r="A5" s="17" t="s">
        <v>2</v>
      </c>
      <c r="B5" s="19" t="s">
        <v>3</v>
      </c>
      <c r="C5" s="19" t="s">
        <v>56</v>
      </c>
      <c r="D5" s="19" t="s">
        <v>5</v>
      </c>
      <c r="E5" s="19" t="s">
        <v>6</v>
      </c>
      <c r="F5" s="23" t="s">
        <v>10</v>
      </c>
      <c r="G5" s="24"/>
    </row>
    <row r="6" spans="1:10" ht="16.8" thickBot="1" x14ac:dyDescent="0.35">
      <c r="A6" s="18"/>
      <c r="B6" s="20"/>
      <c r="C6" s="20"/>
      <c r="D6" s="20"/>
      <c r="E6" s="20"/>
      <c r="F6" s="2" t="s">
        <v>57</v>
      </c>
      <c r="G6" s="3" t="s">
        <v>8</v>
      </c>
    </row>
    <row r="7" spans="1:10" x14ac:dyDescent="0.3">
      <c r="A7" s="25" t="s">
        <v>120</v>
      </c>
      <c r="B7" s="26"/>
      <c r="C7" s="26"/>
      <c r="D7" s="26"/>
      <c r="E7" s="26"/>
      <c r="F7" s="27"/>
      <c r="G7" s="26"/>
    </row>
    <row r="8" spans="1:10" x14ac:dyDescent="0.3">
      <c r="A8" s="4" t="s">
        <v>121</v>
      </c>
      <c r="B8" s="4">
        <v>6</v>
      </c>
      <c r="C8" s="4" t="s">
        <v>67</v>
      </c>
      <c r="D8" s="4" t="s">
        <v>122</v>
      </c>
      <c r="E8" s="6" t="s">
        <v>63</v>
      </c>
      <c r="F8" s="8">
        <f>1.18*I8</f>
        <v>2847.3399999999997</v>
      </c>
      <c r="G8" s="8">
        <f>1.18*J8</f>
        <v>85432</v>
      </c>
      <c r="I8" s="4" t="s">
        <v>123</v>
      </c>
      <c r="J8" s="4" t="s">
        <v>124</v>
      </c>
    </row>
    <row r="9" spans="1:10" x14ac:dyDescent="0.3">
      <c r="A9" s="4" t="s">
        <v>121</v>
      </c>
      <c r="B9" s="4">
        <v>6</v>
      </c>
      <c r="C9" s="4" t="s">
        <v>67</v>
      </c>
      <c r="D9" s="4" t="s">
        <v>122</v>
      </c>
      <c r="E9" s="4" t="s">
        <v>63</v>
      </c>
      <c r="F9" s="8">
        <f t="shared" ref="F9:F11" si="0">1.18*I9</f>
        <v>2847.3399999999997</v>
      </c>
      <c r="G9" s="8">
        <f t="shared" ref="G9:G11" si="1">1.18*J9</f>
        <v>85432</v>
      </c>
      <c r="I9" s="4" t="s">
        <v>123</v>
      </c>
      <c r="J9" s="4" t="s">
        <v>124</v>
      </c>
    </row>
    <row r="10" spans="1:10" x14ac:dyDescent="0.3">
      <c r="A10" s="4" t="s">
        <v>125</v>
      </c>
      <c r="B10" s="4">
        <v>6</v>
      </c>
      <c r="C10" s="4" t="s">
        <v>67</v>
      </c>
      <c r="D10" s="4" t="s">
        <v>122</v>
      </c>
      <c r="E10" s="4" t="s">
        <v>63</v>
      </c>
      <c r="F10" s="8">
        <f t="shared" si="0"/>
        <v>3580.12</v>
      </c>
      <c r="G10" s="8">
        <f t="shared" si="1"/>
        <v>85432</v>
      </c>
      <c r="I10" s="4" t="s">
        <v>126</v>
      </c>
      <c r="J10" s="4" t="s">
        <v>124</v>
      </c>
    </row>
    <row r="11" spans="1:10" x14ac:dyDescent="0.3">
      <c r="A11" s="4" t="s">
        <v>125</v>
      </c>
      <c r="B11" s="4">
        <v>6</v>
      </c>
      <c r="C11" s="4" t="s">
        <v>67</v>
      </c>
      <c r="D11" s="4" t="s">
        <v>122</v>
      </c>
      <c r="E11" s="4" t="s">
        <v>63</v>
      </c>
      <c r="F11" s="8">
        <f t="shared" si="0"/>
        <v>3580.12</v>
      </c>
      <c r="G11" s="8">
        <f t="shared" si="1"/>
        <v>85432</v>
      </c>
      <c r="I11" s="4" t="s">
        <v>126</v>
      </c>
      <c r="J11" s="4" t="s">
        <v>124</v>
      </c>
    </row>
  </sheetData>
  <mergeCells count="11">
    <mergeCell ref="A7:G7"/>
    <mergeCell ref="C1:G1"/>
    <mergeCell ref="A2:G2"/>
    <mergeCell ref="A3:G3"/>
    <mergeCell ref="A4:G4"/>
    <mergeCell ref="A5:A6"/>
    <mergeCell ref="B5:B6"/>
    <mergeCell ref="C5:C6"/>
    <mergeCell ref="D5:D6"/>
    <mergeCell ref="E5:E6"/>
    <mergeCell ref="F5:G5"/>
  </mergeCells>
  <pageMargins left="0.1" right="0.1" top="0.6" bottom="0.6" header="0.3" footer="0.3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"/>
  <sheetViews>
    <sheetView workbookViewId="0">
      <pane ySplit="6" topLeftCell="A7" activePane="bottomLeft" state="frozen"/>
      <selection pane="bottomLeft" activeCell="D5" sqref="D5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14.33203125" customWidth="1"/>
  </cols>
  <sheetData>
    <row r="1" spans="1:7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7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7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7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7" x14ac:dyDescent="0.3">
      <c r="A5" s="17" t="s">
        <v>2</v>
      </c>
      <c r="B5" s="19" t="s">
        <v>4</v>
      </c>
      <c r="C5" s="19" t="s">
        <v>5</v>
      </c>
      <c r="D5" s="28" t="s">
        <v>10</v>
      </c>
    </row>
    <row r="6" spans="1:7" ht="15" thickBot="1" x14ac:dyDescent="0.35">
      <c r="A6" s="18"/>
      <c r="B6" s="20"/>
      <c r="C6" s="20"/>
      <c r="D6" s="3" t="s">
        <v>8</v>
      </c>
    </row>
    <row r="7" spans="1:7" x14ac:dyDescent="0.3">
      <c r="A7" s="25" t="s">
        <v>127</v>
      </c>
      <c r="B7" s="26"/>
      <c r="C7" s="26"/>
      <c r="D7" s="26"/>
    </row>
    <row r="8" spans="1:7" x14ac:dyDescent="0.3">
      <c r="A8" s="11" t="s">
        <v>27</v>
      </c>
      <c r="B8" s="9"/>
      <c r="C8" s="9"/>
      <c r="D8" s="9"/>
    </row>
    <row r="9" spans="1:7" x14ac:dyDescent="0.3">
      <c r="A9" s="4" t="s">
        <v>128</v>
      </c>
      <c r="B9" s="4" t="s">
        <v>129</v>
      </c>
      <c r="C9" s="4" t="s">
        <v>130</v>
      </c>
      <c r="D9" s="4">
        <f>110870*1.18</f>
        <v>130826.59999999999</v>
      </c>
    </row>
  </sheetData>
  <mergeCells count="9">
    <mergeCell ref="A7:D7"/>
    <mergeCell ref="A8:D8"/>
    <mergeCell ref="C1:G1"/>
    <mergeCell ref="A2:G2"/>
    <mergeCell ref="A3:G3"/>
    <mergeCell ref="A4:G4"/>
    <mergeCell ref="A5:A6"/>
    <mergeCell ref="B5:B6"/>
    <mergeCell ref="C5:C6"/>
  </mergeCells>
  <pageMargins left="0.1" right="0.1" top="0.6" bottom="0.6" header="0.3" footer="0.3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"/>
  <sheetViews>
    <sheetView workbookViewId="0">
      <pane ySplit="6" topLeftCell="A7" activePane="bottomLeft" state="frozen"/>
      <selection pane="bottomLeft" activeCell="E5" sqref="E5:F5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28.5546875" customWidth="1"/>
    <col min="5" max="5" width="10" customWidth="1"/>
    <col min="6" max="6" width="10.6640625" customWidth="1"/>
  </cols>
  <sheetData>
    <row r="1" spans="1:9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9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9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9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9" x14ac:dyDescent="0.3">
      <c r="A5" s="17" t="s">
        <v>2</v>
      </c>
      <c r="B5" s="19" t="s">
        <v>3</v>
      </c>
      <c r="C5" s="19" t="s">
        <v>5</v>
      </c>
      <c r="D5" s="19" t="s">
        <v>6</v>
      </c>
      <c r="E5" s="23" t="s">
        <v>10</v>
      </c>
      <c r="F5" s="24"/>
    </row>
    <row r="6" spans="1:9" ht="15" thickBot="1" x14ac:dyDescent="0.35">
      <c r="A6" s="18"/>
      <c r="B6" s="20"/>
      <c r="C6" s="20"/>
      <c r="D6" s="20"/>
      <c r="E6" s="2" t="s">
        <v>7</v>
      </c>
      <c r="F6" s="3" t="s">
        <v>8</v>
      </c>
    </row>
    <row r="7" spans="1:9" x14ac:dyDescent="0.3">
      <c r="A7" s="25" t="s">
        <v>131</v>
      </c>
      <c r="B7" s="26"/>
      <c r="C7" s="26"/>
      <c r="D7" s="26"/>
      <c r="E7" s="27"/>
      <c r="F7" s="27"/>
    </row>
    <row r="8" spans="1:9" x14ac:dyDescent="0.3">
      <c r="A8" s="4" t="s">
        <v>132</v>
      </c>
      <c r="B8" s="4">
        <v>6</v>
      </c>
      <c r="C8" s="4" t="s">
        <v>133</v>
      </c>
      <c r="D8" s="6" t="s">
        <v>134</v>
      </c>
      <c r="E8" s="7">
        <f>1.18*H8</f>
        <v>67.259999999999991</v>
      </c>
      <c r="F8" s="7">
        <f>1.18*I8</f>
        <v>82234.2</v>
      </c>
      <c r="H8" s="4">
        <v>57</v>
      </c>
      <c r="I8" s="4" t="s">
        <v>135</v>
      </c>
    </row>
  </sheetData>
  <mergeCells count="10">
    <mergeCell ref="A7:F7"/>
    <mergeCell ref="C1:G1"/>
    <mergeCell ref="A2:G2"/>
    <mergeCell ref="A3:G3"/>
    <mergeCell ref="A4:G4"/>
    <mergeCell ref="A5:A6"/>
    <mergeCell ref="B5:B6"/>
    <mergeCell ref="C5:C6"/>
    <mergeCell ref="D5:D6"/>
    <mergeCell ref="E5:F5"/>
  </mergeCells>
  <pageMargins left="0.1" right="0.1" top="0.6" bottom="0.6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"/>
  <sheetViews>
    <sheetView workbookViewId="0">
      <pane ySplit="6" topLeftCell="A7" activePane="bottomLeft" state="frozen"/>
      <selection pane="bottomLeft" activeCell="F5" sqref="F5:G5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10" customWidth="1"/>
    <col min="5" max="5" width="28.5546875" customWidth="1"/>
    <col min="6" max="6" width="10" customWidth="1"/>
    <col min="7" max="7" width="10.6640625" customWidth="1"/>
  </cols>
  <sheetData>
    <row r="1" spans="1:10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10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10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10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10" x14ac:dyDescent="0.3">
      <c r="A5" s="17" t="s">
        <v>2</v>
      </c>
      <c r="B5" s="19" t="s">
        <v>3</v>
      </c>
      <c r="C5" s="19" t="s">
        <v>56</v>
      </c>
      <c r="D5" s="19" t="s">
        <v>5</v>
      </c>
      <c r="E5" s="19" t="s">
        <v>6</v>
      </c>
      <c r="F5" s="23" t="s">
        <v>10</v>
      </c>
      <c r="G5" s="24"/>
    </row>
    <row r="6" spans="1:10" ht="15" thickBot="1" x14ac:dyDescent="0.35">
      <c r="A6" s="18"/>
      <c r="B6" s="20"/>
      <c r="C6" s="20"/>
      <c r="D6" s="20"/>
      <c r="E6" s="20"/>
      <c r="F6" s="2" t="s">
        <v>7</v>
      </c>
      <c r="G6" s="3" t="s">
        <v>8</v>
      </c>
    </row>
    <row r="7" spans="1:10" x14ac:dyDescent="0.3">
      <c r="A7" s="25" t="s">
        <v>136</v>
      </c>
      <c r="B7" s="26"/>
      <c r="C7" s="26"/>
      <c r="D7" s="26"/>
      <c r="E7" s="26"/>
      <c r="F7" s="27"/>
      <c r="G7" s="26"/>
    </row>
    <row r="8" spans="1:10" x14ac:dyDescent="0.3">
      <c r="A8" s="4" t="s">
        <v>137</v>
      </c>
      <c r="B8" s="4">
        <v>6</v>
      </c>
      <c r="C8" s="4" t="s">
        <v>138</v>
      </c>
      <c r="D8" s="4" t="s">
        <v>133</v>
      </c>
      <c r="E8" s="6" t="s">
        <v>63</v>
      </c>
      <c r="F8" s="7">
        <f>1.18*I8</f>
        <v>111.1324</v>
      </c>
      <c r="G8" s="7">
        <f>1.18*J8</f>
        <v>84617.799999999988</v>
      </c>
      <c r="I8" s="4">
        <f>1.18+93</f>
        <v>94.18</v>
      </c>
      <c r="J8" s="4" t="s">
        <v>139</v>
      </c>
    </row>
    <row r="9" spans="1:10" x14ac:dyDescent="0.3">
      <c r="A9" s="4" t="s">
        <v>137</v>
      </c>
      <c r="B9" s="4">
        <v>6</v>
      </c>
      <c r="C9" s="4" t="s">
        <v>140</v>
      </c>
      <c r="D9" s="4" t="s">
        <v>133</v>
      </c>
      <c r="E9" s="4" t="s">
        <v>63</v>
      </c>
      <c r="F9" s="7">
        <f t="shared" ref="F9:F10" si="0">1.18*I9</f>
        <v>75.732399999999998</v>
      </c>
      <c r="G9" s="7">
        <f t="shared" ref="G9:G10" si="1">1.18*J9</f>
        <v>91768.599999999991</v>
      </c>
      <c r="I9" s="4">
        <f>1.18+63</f>
        <v>64.180000000000007</v>
      </c>
      <c r="J9" s="4" t="s">
        <v>141</v>
      </c>
    </row>
    <row r="10" spans="1:10" x14ac:dyDescent="0.3">
      <c r="A10" s="4" t="s">
        <v>137</v>
      </c>
      <c r="B10" s="4">
        <v>6</v>
      </c>
      <c r="C10" s="4" t="s">
        <v>142</v>
      </c>
      <c r="D10" s="4" t="s">
        <v>133</v>
      </c>
      <c r="E10" s="4" t="s">
        <v>63</v>
      </c>
      <c r="F10" s="7">
        <f t="shared" si="0"/>
        <v>56.852399999999996</v>
      </c>
      <c r="G10" s="7">
        <f t="shared" si="1"/>
        <v>85219.599999999991</v>
      </c>
      <c r="I10" s="4">
        <f>1.18+47</f>
        <v>48.18</v>
      </c>
      <c r="J10" s="4" t="s">
        <v>143</v>
      </c>
    </row>
  </sheetData>
  <mergeCells count="11">
    <mergeCell ref="A7:G7"/>
    <mergeCell ref="C1:G1"/>
    <mergeCell ref="A2:G2"/>
    <mergeCell ref="A3:G3"/>
    <mergeCell ref="A4:G4"/>
    <mergeCell ref="A5:A6"/>
    <mergeCell ref="B5:B6"/>
    <mergeCell ref="C5:C6"/>
    <mergeCell ref="D5:D6"/>
    <mergeCell ref="E5:E6"/>
    <mergeCell ref="F5:G5"/>
  </mergeCells>
  <pageMargins left="0.1" right="0.1" top="0.6" bottom="0.6" header="0.3" footer="0.3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8"/>
  <sheetViews>
    <sheetView workbookViewId="0">
      <pane ySplit="6" topLeftCell="A7" activePane="bottomLeft" state="frozen"/>
      <selection pane="bottomLeft" activeCell="A7" sqref="A7:F7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28.5546875" customWidth="1"/>
    <col min="5" max="5" width="10" customWidth="1"/>
    <col min="6" max="6" width="10.6640625" customWidth="1"/>
  </cols>
  <sheetData>
    <row r="1" spans="1:9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9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9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9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9" x14ac:dyDescent="0.3">
      <c r="A5" s="17" t="s">
        <v>2</v>
      </c>
      <c r="B5" s="19" t="s">
        <v>3</v>
      </c>
      <c r="C5" s="19" t="s">
        <v>5</v>
      </c>
      <c r="D5" s="19" t="s">
        <v>6</v>
      </c>
      <c r="E5" s="23" t="s">
        <v>10</v>
      </c>
      <c r="F5" s="24"/>
    </row>
    <row r="6" spans="1:9" ht="15" thickBot="1" x14ac:dyDescent="0.35">
      <c r="A6" s="18"/>
      <c r="B6" s="20"/>
      <c r="C6" s="20"/>
      <c r="D6" s="20"/>
      <c r="E6" s="2" t="s">
        <v>7</v>
      </c>
      <c r="F6" s="3" t="s">
        <v>8</v>
      </c>
    </row>
    <row r="7" spans="1:9" x14ac:dyDescent="0.3">
      <c r="A7" s="25" t="s">
        <v>144</v>
      </c>
      <c r="B7" s="26"/>
      <c r="C7" s="26"/>
      <c r="D7" s="26"/>
      <c r="E7" s="27"/>
      <c r="F7" s="26"/>
    </row>
    <row r="8" spans="1:9" x14ac:dyDescent="0.3">
      <c r="A8" s="4" t="s">
        <v>145</v>
      </c>
      <c r="B8" s="4">
        <v>6</v>
      </c>
      <c r="C8" s="4" t="s">
        <v>146</v>
      </c>
      <c r="D8" s="4" t="s">
        <v>147</v>
      </c>
      <c r="E8" s="7">
        <f>1.18*H8</f>
        <v>77.88</v>
      </c>
      <c r="F8" s="7">
        <f>1.18*I8</f>
        <v>71814.8</v>
      </c>
      <c r="H8" s="4">
        <v>66</v>
      </c>
      <c r="I8" s="4" t="s">
        <v>151</v>
      </c>
    </row>
    <row r="9" spans="1:9" x14ac:dyDescent="0.3">
      <c r="A9" s="4" t="s">
        <v>149</v>
      </c>
      <c r="B9" s="4">
        <v>6</v>
      </c>
      <c r="C9" s="4" t="s">
        <v>146</v>
      </c>
      <c r="D9" s="4" t="s">
        <v>63</v>
      </c>
      <c r="E9" s="7">
        <f t="shared" ref="E9:E48" si="0">1.18*H9</f>
        <v>100.3</v>
      </c>
      <c r="F9" s="7">
        <f t="shared" ref="F9:F48" si="1">1.18*I9</f>
        <v>71814.8</v>
      </c>
      <c r="H9" s="4">
        <v>85</v>
      </c>
      <c r="I9" s="4" t="s">
        <v>151</v>
      </c>
    </row>
    <row r="10" spans="1:9" x14ac:dyDescent="0.3">
      <c r="A10" s="4" t="s">
        <v>150</v>
      </c>
      <c r="B10" s="4">
        <v>6</v>
      </c>
      <c r="C10" s="4" t="s">
        <v>146</v>
      </c>
      <c r="D10" s="4" t="s">
        <v>63</v>
      </c>
      <c r="E10" s="7">
        <f t="shared" si="0"/>
        <v>123.89999999999999</v>
      </c>
      <c r="F10" s="7">
        <f t="shared" si="1"/>
        <v>72416.599999999991</v>
      </c>
      <c r="H10" s="4">
        <v>105</v>
      </c>
      <c r="I10" s="4" t="s">
        <v>176</v>
      </c>
    </row>
    <row r="11" spans="1:9" x14ac:dyDescent="0.3">
      <c r="A11" s="4" t="s">
        <v>152</v>
      </c>
      <c r="B11" s="4">
        <v>6</v>
      </c>
      <c r="C11" s="4" t="s">
        <v>146</v>
      </c>
      <c r="D11" s="4" t="s">
        <v>147</v>
      </c>
      <c r="E11" s="7">
        <f t="shared" si="0"/>
        <v>109.74</v>
      </c>
      <c r="F11" s="7">
        <f t="shared" si="1"/>
        <v>83685.599999999991</v>
      </c>
      <c r="H11" s="4">
        <v>93</v>
      </c>
      <c r="I11" s="4" t="s">
        <v>297</v>
      </c>
    </row>
    <row r="12" spans="1:9" x14ac:dyDescent="0.3">
      <c r="A12" s="4" t="s">
        <v>153</v>
      </c>
      <c r="B12" s="4">
        <v>6</v>
      </c>
      <c r="C12" s="4" t="s">
        <v>146</v>
      </c>
      <c r="D12" s="4" t="s">
        <v>63</v>
      </c>
      <c r="E12" s="7">
        <f t="shared" si="0"/>
        <v>168.73999999999998</v>
      </c>
      <c r="F12" s="7">
        <f t="shared" si="1"/>
        <v>72416.599999999991</v>
      </c>
      <c r="H12" s="4">
        <v>143</v>
      </c>
      <c r="I12" s="4" t="s">
        <v>176</v>
      </c>
    </row>
    <row r="13" spans="1:9" x14ac:dyDescent="0.3">
      <c r="A13" s="4" t="s">
        <v>154</v>
      </c>
      <c r="B13" s="4">
        <v>6</v>
      </c>
      <c r="C13" s="4" t="s">
        <v>146</v>
      </c>
      <c r="D13" s="4" t="s">
        <v>63</v>
      </c>
      <c r="E13" s="7">
        <f t="shared" si="0"/>
        <v>123.89999999999999</v>
      </c>
      <c r="F13" s="7">
        <f t="shared" si="1"/>
        <v>72416.599999999991</v>
      </c>
      <c r="H13" s="4">
        <v>105</v>
      </c>
      <c r="I13" s="4" t="s">
        <v>176</v>
      </c>
    </row>
    <row r="14" spans="1:9" x14ac:dyDescent="0.3">
      <c r="A14" s="4" t="s">
        <v>155</v>
      </c>
      <c r="B14" s="4">
        <v>6</v>
      </c>
      <c r="C14" s="4" t="s">
        <v>146</v>
      </c>
      <c r="D14" s="4" t="s">
        <v>147</v>
      </c>
      <c r="E14" s="7">
        <f t="shared" si="0"/>
        <v>148.67999999999998</v>
      </c>
      <c r="F14" s="7">
        <f t="shared" si="1"/>
        <v>83685.599999999991</v>
      </c>
      <c r="H14" s="4">
        <v>126</v>
      </c>
      <c r="I14" s="4" t="s">
        <v>297</v>
      </c>
    </row>
    <row r="15" spans="1:9" x14ac:dyDescent="0.3">
      <c r="A15" s="4" t="s">
        <v>156</v>
      </c>
      <c r="B15" s="4">
        <v>6</v>
      </c>
      <c r="C15" s="4" t="s">
        <v>146</v>
      </c>
      <c r="D15" s="4" t="s">
        <v>63</v>
      </c>
      <c r="E15" s="7">
        <f t="shared" si="0"/>
        <v>156.94</v>
      </c>
      <c r="F15" s="7">
        <f t="shared" si="1"/>
        <v>72416.599999999991</v>
      </c>
      <c r="H15" s="4">
        <v>133</v>
      </c>
      <c r="I15" s="4" t="s">
        <v>176</v>
      </c>
    </row>
    <row r="16" spans="1:9" x14ac:dyDescent="0.3">
      <c r="A16" s="4" t="s">
        <v>157</v>
      </c>
      <c r="B16" s="4">
        <v>6</v>
      </c>
      <c r="C16" s="4" t="s">
        <v>146</v>
      </c>
      <c r="D16" s="4" t="s">
        <v>63</v>
      </c>
      <c r="E16" s="7">
        <f t="shared" si="0"/>
        <v>304.44</v>
      </c>
      <c r="F16" s="7">
        <f t="shared" si="1"/>
        <v>70634.8</v>
      </c>
      <c r="H16" s="4">
        <v>258</v>
      </c>
      <c r="I16" s="4" t="s">
        <v>166</v>
      </c>
    </row>
    <row r="17" spans="1:9" x14ac:dyDescent="0.3">
      <c r="A17" s="4" t="s">
        <v>158</v>
      </c>
      <c r="B17" s="4">
        <v>6</v>
      </c>
      <c r="C17" s="4" t="s">
        <v>146</v>
      </c>
      <c r="D17" s="4" t="s">
        <v>147</v>
      </c>
      <c r="E17" s="7">
        <f t="shared" si="0"/>
        <v>139.23999999999998</v>
      </c>
      <c r="F17" s="7">
        <f t="shared" si="1"/>
        <v>83685.599999999991</v>
      </c>
      <c r="H17" s="4">
        <v>118</v>
      </c>
      <c r="I17" s="4" t="s">
        <v>297</v>
      </c>
    </row>
    <row r="18" spans="1:9" x14ac:dyDescent="0.3">
      <c r="A18" s="4" t="s">
        <v>159</v>
      </c>
      <c r="B18" s="4">
        <v>6</v>
      </c>
      <c r="C18" s="4" t="s">
        <v>146</v>
      </c>
      <c r="D18" s="4" t="s">
        <v>63</v>
      </c>
      <c r="E18" s="7">
        <f t="shared" si="0"/>
        <v>392.94</v>
      </c>
      <c r="F18" s="7">
        <f t="shared" si="1"/>
        <v>70634.8</v>
      </c>
      <c r="H18" s="4">
        <v>333</v>
      </c>
      <c r="I18" s="4" t="s">
        <v>166</v>
      </c>
    </row>
    <row r="19" spans="1:9" x14ac:dyDescent="0.3">
      <c r="A19" s="4" t="s">
        <v>160</v>
      </c>
      <c r="B19" s="4">
        <v>6</v>
      </c>
      <c r="C19" s="4" t="s">
        <v>146</v>
      </c>
      <c r="D19" s="4" t="s">
        <v>63</v>
      </c>
      <c r="E19" s="7">
        <f t="shared" si="0"/>
        <v>214.76</v>
      </c>
      <c r="F19" s="7">
        <f t="shared" si="1"/>
        <v>72416.599999999991</v>
      </c>
      <c r="H19" s="4">
        <v>182</v>
      </c>
      <c r="I19" s="4" t="s">
        <v>176</v>
      </c>
    </row>
    <row r="20" spans="1:9" x14ac:dyDescent="0.3">
      <c r="A20" s="4" t="s">
        <v>157</v>
      </c>
      <c r="B20" s="4">
        <v>6</v>
      </c>
      <c r="C20" s="4" t="s">
        <v>161</v>
      </c>
      <c r="D20" s="4" t="s">
        <v>63</v>
      </c>
      <c r="E20" s="7">
        <f t="shared" si="0"/>
        <v>284.38</v>
      </c>
      <c r="F20" s="7">
        <f t="shared" si="1"/>
        <v>65879.399999999994</v>
      </c>
      <c r="H20" s="4">
        <v>241</v>
      </c>
      <c r="I20" s="4" t="s">
        <v>168</v>
      </c>
    </row>
    <row r="21" spans="1:9" x14ac:dyDescent="0.3">
      <c r="A21" s="4" t="s">
        <v>162</v>
      </c>
      <c r="B21" s="4">
        <v>6</v>
      </c>
      <c r="C21" s="4" t="s">
        <v>146</v>
      </c>
      <c r="D21" s="4" t="s">
        <v>63</v>
      </c>
      <c r="E21" s="7">
        <f t="shared" si="0"/>
        <v>481.44</v>
      </c>
      <c r="F21" s="7">
        <f t="shared" si="1"/>
        <v>70634.8</v>
      </c>
      <c r="H21" s="4">
        <v>408</v>
      </c>
      <c r="I21" s="4" t="s">
        <v>166</v>
      </c>
    </row>
    <row r="22" spans="1:9" x14ac:dyDescent="0.3">
      <c r="A22" s="4" t="s">
        <v>163</v>
      </c>
      <c r="B22" s="4">
        <v>6</v>
      </c>
      <c r="C22" s="4" t="s">
        <v>146</v>
      </c>
      <c r="D22" s="4" t="s">
        <v>63</v>
      </c>
      <c r="E22" s="7">
        <f t="shared" si="0"/>
        <v>259.59999999999997</v>
      </c>
      <c r="F22" s="7">
        <f t="shared" si="1"/>
        <v>72416.599999999991</v>
      </c>
      <c r="H22" s="4">
        <v>220</v>
      </c>
      <c r="I22" s="4" t="s">
        <v>176</v>
      </c>
    </row>
    <row r="23" spans="1:9" x14ac:dyDescent="0.3">
      <c r="A23" s="4" t="s">
        <v>164</v>
      </c>
      <c r="B23" s="4">
        <v>6</v>
      </c>
      <c r="C23" s="4" t="s">
        <v>146</v>
      </c>
      <c r="D23" s="4" t="s">
        <v>63</v>
      </c>
      <c r="E23" s="7">
        <f t="shared" si="0"/>
        <v>214.76</v>
      </c>
      <c r="F23" s="7">
        <f t="shared" si="1"/>
        <v>72416.599999999991</v>
      </c>
      <c r="H23" s="4">
        <v>182</v>
      </c>
      <c r="I23" s="4" t="s">
        <v>176</v>
      </c>
    </row>
    <row r="24" spans="1:9" x14ac:dyDescent="0.3">
      <c r="A24" s="4" t="s">
        <v>165</v>
      </c>
      <c r="B24" s="4">
        <v>6</v>
      </c>
      <c r="C24" s="4" t="s">
        <v>146</v>
      </c>
      <c r="D24" s="4" t="s">
        <v>63</v>
      </c>
      <c r="E24" s="7">
        <f t="shared" si="0"/>
        <v>306.8</v>
      </c>
      <c r="F24" s="7">
        <f t="shared" si="1"/>
        <v>71224.800000000003</v>
      </c>
      <c r="H24" s="4">
        <v>260</v>
      </c>
      <c r="I24" s="4" t="s">
        <v>148</v>
      </c>
    </row>
    <row r="25" spans="1:9" x14ac:dyDescent="0.3">
      <c r="A25" s="4" t="s">
        <v>167</v>
      </c>
      <c r="B25" s="4">
        <v>6</v>
      </c>
      <c r="C25" s="4" t="s">
        <v>146</v>
      </c>
      <c r="D25" s="4" t="s">
        <v>63</v>
      </c>
      <c r="E25" s="7">
        <f t="shared" si="0"/>
        <v>370.52</v>
      </c>
      <c r="F25" s="7">
        <f t="shared" si="1"/>
        <v>70634.8</v>
      </c>
      <c r="H25" s="4">
        <v>314</v>
      </c>
      <c r="I25" s="4" t="s">
        <v>166</v>
      </c>
    </row>
    <row r="26" spans="1:9" x14ac:dyDescent="0.3">
      <c r="A26" s="4" t="s">
        <v>165</v>
      </c>
      <c r="B26" s="4">
        <v>6</v>
      </c>
      <c r="C26" s="4" t="s">
        <v>161</v>
      </c>
      <c r="D26" s="4" t="s">
        <v>63</v>
      </c>
      <c r="E26" s="7">
        <f t="shared" si="0"/>
        <v>285.56</v>
      </c>
      <c r="F26" s="7">
        <f t="shared" si="1"/>
        <v>66481.2</v>
      </c>
      <c r="H26" s="4">
        <v>242</v>
      </c>
      <c r="I26" s="4" t="s">
        <v>298</v>
      </c>
    </row>
    <row r="27" spans="1:9" x14ac:dyDescent="0.3">
      <c r="A27" s="4" t="s">
        <v>164</v>
      </c>
      <c r="B27" s="4">
        <v>6</v>
      </c>
      <c r="C27" s="4" t="s">
        <v>161</v>
      </c>
      <c r="D27" s="4" t="s">
        <v>63</v>
      </c>
      <c r="E27" s="7">
        <f t="shared" si="0"/>
        <v>200.6</v>
      </c>
      <c r="F27" s="7">
        <f t="shared" si="1"/>
        <v>67661.2</v>
      </c>
      <c r="H27" s="4">
        <v>170</v>
      </c>
      <c r="I27" s="4" t="s">
        <v>299</v>
      </c>
    </row>
    <row r="28" spans="1:9" x14ac:dyDescent="0.3">
      <c r="A28" s="4" t="s">
        <v>169</v>
      </c>
      <c r="B28" s="4">
        <v>12</v>
      </c>
      <c r="C28" s="4" t="s">
        <v>170</v>
      </c>
      <c r="D28" s="4" t="s">
        <v>63</v>
      </c>
      <c r="E28" s="7">
        <f t="shared" si="0"/>
        <v>659.62</v>
      </c>
      <c r="F28" s="7">
        <f t="shared" si="1"/>
        <v>70634.8</v>
      </c>
      <c r="H28" s="4">
        <v>559</v>
      </c>
      <c r="I28" s="4" t="s">
        <v>166</v>
      </c>
    </row>
    <row r="29" spans="1:9" x14ac:dyDescent="0.3">
      <c r="A29" s="4" t="s">
        <v>171</v>
      </c>
      <c r="B29" s="4">
        <v>6</v>
      </c>
      <c r="C29" s="4" t="s">
        <v>146</v>
      </c>
      <c r="D29" s="4" t="s">
        <v>63</v>
      </c>
      <c r="E29" s="7">
        <f t="shared" si="0"/>
        <v>259.59999999999997</v>
      </c>
      <c r="F29" s="7">
        <f t="shared" si="1"/>
        <v>72416.599999999991</v>
      </c>
      <c r="H29" s="4">
        <v>220</v>
      </c>
      <c r="I29" s="4" t="s">
        <v>176</v>
      </c>
    </row>
    <row r="30" spans="1:9" x14ac:dyDescent="0.3">
      <c r="A30" s="4" t="s">
        <v>172</v>
      </c>
      <c r="B30" s="4">
        <v>6</v>
      </c>
      <c r="C30" s="4" t="s">
        <v>146</v>
      </c>
      <c r="D30" s="4" t="s">
        <v>134</v>
      </c>
      <c r="E30" s="7">
        <f t="shared" si="0"/>
        <v>374.06</v>
      </c>
      <c r="F30" s="7">
        <f t="shared" si="1"/>
        <v>71224.800000000003</v>
      </c>
      <c r="H30" s="4">
        <v>317</v>
      </c>
      <c r="I30" s="4" t="s">
        <v>148</v>
      </c>
    </row>
    <row r="31" spans="1:9" x14ac:dyDescent="0.3">
      <c r="A31" s="4" t="s">
        <v>172</v>
      </c>
      <c r="B31" s="4">
        <v>6</v>
      </c>
      <c r="C31" s="4" t="s">
        <v>146</v>
      </c>
      <c r="D31" s="4" t="s">
        <v>63</v>
      </c>
      <c r="E31" s="7">
        <f t="shared" si="0"/>
        <v>374.06</v>
      </c>
      <c r="F31" s="7">
        <f t="shared" si="1"/>
        <v>71224.800000000003</v>
      </c>
      <c r="H31" s="4">
        <v>317</v>
      </c>
      <c r="I31" s="4" t="s">
        <v>148</v>
      </c>
    </row>
    <row r="32" spans="1:9" x14ac:dyDescent="0.3">
      <c r="A32" s="4" t="s">
        <v>173</v>
      </c>
      <c r="B32" s="4">
        <v>12</v>
      </c>
      <c r="C32" s="4" t="s">
        <v>170</v>
      </c>
      <c r="D32" s="4" t="s">
        <v>63</v>
      </c>
      <c r="E32" s="7">
        <f t="shared" si="0"/>
        <v>503.85999999999996</v>
      </c>
      <c r="F32" s="7">
        <f t="shared" si="1"/>
        <v>70634.8</v>
      </c>
      <c r="H32" s="4">
        <v>427</v>
      </c>
      <c r="I32" s="4" t="s">
        <v>166</v>
      </c>
    </row>
    <row r="33" spans="1:9" x14ac:dyDescent="0.3">
      <c r="A33" s="4" t="s">
        <v>174</v>
      </c>
      <c r="B33" s="4">
        <v>12</v>
      </c>
      <c r="C33" s="4" t="s">
        <v>170</v>
      </c>
      <c r="D33" s="4" t="s">
        <v>63</v>
      </c>
      <c r="E33" s="7">
        <f t="shared" si="0"/>
        <v>815.38</v>
      </c>
      <c r="F33" s="7">
        <f t="shared" si="1"/>
        <v>71224.800000000003</v>
      </c>
      <c r="H33" s="4">
        <v>691</v>
      </c>
      <c r="I33" s="4" t="s">
        <v>148</v>
      </c>
    </row>
    <row r="34" spans="1:9" x14ac:dyDescent="0.3">
      <c r="A34" s="4" t="s">
        <v>175</v>
      </c>
      <c r="B34" s="4">
        <v>6</v>
      </c>
      <c r="C34" s="4" t="s">
        <v>146</v>
      </c>
      <c r="D34" s="4" t="s">
        <v>63</v>
      </c>
      <c r="E34" s="7">
        <f t="shared" si="0"/>
        <v>456.65999999999997</v>
      </c>
      <c r="F34" s="7">
        <f t="shared" si="1"/>
        <v>73006.599999999991</v>
      </c>
      <c r="H34" s="4">
        <v>387</v>
      </c>
      <c r="I34" s="4" t="s">
        <v>300</v>
      </c>
    </row>
    <row r="35" spans="1:9" x14ac:dyDescent="0.3">
      <c r="A35" s="4" t="s">
        <v>177</v>
      </c>
      <c r="B35" s="4">
        <v>12</v>
      </c>
      <c r="C35" s="4" t="s">
        <v>170</v>
      </c>
      <c r="D35" s="4" t="s">
        <v>63</v>
      </c>
      <c r="E35" s="7">
        <f t="shared" si="0"/>
        <v>836.62</v>
      </c>
      <c r="F35" s="7">
        <f t="shared" si="1"/>
        <v>70634.8</v>
      </c>
      <c r="H35" s="4">
        <v>709</v>
      </c>
      <c r="I35" s="4" t="s">
        <v>166</v>
      </c>
    </row>
    <row r="36" spans="1:9" x14ac:dyDescent="0.3">
      <c r="A36" s="4" t="s">
        <v>178</v>
      </c>
      <c r="B36" s="4">
        <v>12</v>
      </c>
      <c r="C36" s="4" t="s">
        <v>170</v>
      </c>
      <c r="D36" s="4" t="s">
        <v>63</v>
      </c>
      <c r="E36" s="7">
        <f t="shared" si="0"/>
        <v>637.19999999999993</v>
      </c>
      <c r="F36" s="7">
        <f t="shared" si="1"/>
        <v>70634.8</v>
      </c>
      <c r="H36" s="4">
        <v>540</v>
      </c>
      <c r="I36" s="4" t="s">
        <v>166</v>
      </c>
    </row>
    <row r="37" spans="1:9" x14ac:dyDescent="0.3">
      <c r="A37" s="4" t="s">
        <v>179</v>
      </c>
      <c r="B37" s="4">
        <v>12</v>
      </c>
      <c r="C37" s="4" t="s">
        <v>170</v>
      </c>
      <c r="D37" s="4" t="s">
        <v>63</v>
      </c>
      <c r="E37" s="7">
        <f t="shared" si="0"/>
        <v>1038.3999999999999</v>
      </c>
      <c r="F37" s="7">
        <f t="shared" si="1"/>
        <v>71224.800000000003</v>
      </c>
      <c r="H37" s="4">
        <v>880</v>
      </c>
      <c r="I37" s="4" t="s">
        <v>148</v>
      </c>
    </row>
    <row r="38" spans="1:9" x14ac:dyDescent="0.3">
      <c r="A38" s="4" t="s">
        <v>180</v>
      </c>
      <c r="B38" s="4">
        <v>12</v>
      </c>
      <c r="C38" s="4" t="s">
        <v>170</v>
      </c>
      <c r="D38" s="4" t="s">
        <v>63</v>
      </c>
      <c r="E38" s="7">
        <f t="shared" si="0"/>
        <v>1013.6199999999999</v>
      </c>
      <c r="F38" s="7">
        <f t="shared" si="1"/>
        <v>70634.8</v>
      </c>
      <c r="H38" s="4">
        <v>859</v>
      </c>
      <c r="I38" s="4" t="s">
        <v>166</v>
      </c>
    </row>
    <row r="39" spans="1:9" x14ac:dyDescent="0.3">
      <c r="A39" s="4" t="s">
        <v>181</v>
      </c>
      <c r="B39" s="4">
        <v>12</v>
      </c>
      <c r="C39" s="4" t="s">
        <v>170</v>
      </c>
      <c r="D39" s="4" t="s">
        <v>63</v>
      </c>
      <c r="E39" s="7">
        <f t="shared" si="0"/>
        <v>1250.8</v>
      </c>
      <c r="F39" s="7">
        <f t="shared" si="1"/>
        <v>70634.8</v>
      </c>
      <c r="H39" s="4" t="s">
        <v>301</v>
      </c>
      <c r="I39" s="4" t="s">
        <v>166</v>
      </c>
    </row>
    <row r="40" spans="1:9" x14ac:dyDescent="0.3">
      <c r="A40" s="4" t="s">
        <v>182</v>
      </c>
      <c r="B40" s="4">
        <v>12</v>
      </c>
      <c r="C40" s="4" t="s">
        <v>170</v>
      </c>
      <c r="D40" s="4" t="s">
        <v>63</v>
      </c>
      <c r="E40" s="7">
        <f t="shared" si="0"/>
        <v>658.43999999999994</v>
      </c>
      <c r="F40" s="7">
        <f t="shared" si="1"/>
        <v>73006.599999999991</v>
      </c>
      <c r="H40" s="4">
        <v>558</v>
      </c>
      <c r="I40" s="4" t="s">
        <v>300</v>
      </c>
    </row>
    <row r="41" spans="1:9" x14ac:dyDescent="0.3">
      <c r="A41" s="4" t="s">
        <v>183</v>
      </c>
      <c r="B41" s="4">
        <v>12</v>
      </c>
      <c r="C41" s="4" t="s">
        <v>170</v>
      </c>
      <c r="D41" s="4" t="s">
        <v>63</v>
      </c>
      <c r="E41" s="7">
        <f t="shared" si="0"/>
        <v>1559.9599999999998</v>
      </c>
      <c r="F41" s="7">
        <f t="shared" si="1"/>
        <v>75378.399999999994</v>
      </c>
      <c r="H41" s="4" t="s">
        <v>302</v>
      </c>
      <c r="I41" s="4" t="s">
        <v>303</v>
      </c>
    </row>
    <row r="42" spans="1:9" x14ac:dyDescent="0.3">
      <c r="A42" s="4" t="s">
        <v>184</v>
      </c>
      <c r="B42" s="4">
        <v>12</v>
      </c>
      <c r="C42" s="4" t="s">
        <v>170</v>
      </c>
      <c r="D42" s="4" t="s">
        <v>63</v>
      </c>
      <c r="E42" s="7">
        <f t="shared" si="0"/>
        <v>1243.72</v>
      </c>
      <c r="F42" s="7">
        <f t="shared" si="1"/>
        <v>74198.399999999994</v>
      </c>
      <c r="H42" s="4" t="s">
        <v>304</v>
      </c>
      <c r="I42" s="4" t="s">
        <v>305</v>
      </c>
    </row>
    <row r="43" spans="1:9" x14ac:dyDescent="0.3">
      <c r="A43" s="4" t="s">
        <v>185</v>
      </c>
      <c r="B43" s="4">
        <v>12</v>
      </c>
      <c r="C43" s="4" t="s">
        <v>170</v>
      </c>
      <c r="D43" s="4" t="s">
        <v>63</v>
      </c>
      <c r="E43" s="7">
        <f t="shared" si="0"/>
        <v>1476.1799999999998</v>
      </c>
      <c r="F43" s="7">
        <f t="shared" si="1"/>
        <v>76570.2</v>
      </c>
      <c r="H43" s="4" t="s">
        <v>306</v>
      </c>
      <c r="I43" s="4" t="s">
        <v>307</v>
      </c>
    </row>
    <row r="44" spans="1:9" x14ac:dyDescent="0.3">
      <c r="A44" s="4" t="s">
        <v>186</v>
      </c>
      <c r="B44" s="4">
        <v>12</v>
      </c>
      <c r="C44" s="4" t="s">
        <v>170</v>
      </c>
      <c r="D44" s="4" t="s">
        <v>63</v>
      </c>
      <c r="E44" s="7">
        <f t="shared" si="0"/>
        <v>1825.4599999999998</v>
      </c>
      <c r="F44" s="7">
        <f t="shared" si="1"/>
        <v>76570.2</v>
      </c>
      <c r="H44" s="4" t="s">
        <v>308</v>
      </c>
      <c r="I44" s="4" t="s">
        <v>307</v>
      </c>
    </row>
    <row r="45" spans="1:9" x14ac:dyDescent="0.3">
      <c r="A45" s="4" t="s">
        <v>187</v>
      </c>
      <c r="B45" s="4">
        <v>12</v>
      </c>
      <c r="C45" s="4" t="s">
        <v>170</v>
      </c>
      <c r="D45" s="4" t="s">
        <v>63</v>
      </c>
      <c r="E45" s="7">
        <f t="shared" si="0"/>
        <v>2532.2799999999997</v>
      </c>
      <c r="F45" s="7">
        <f t="shared" si="1"/>
        <v>78942</v>
      </c>
      <c r="H45" s="4" t="s">
        <v>309</v>
      </c>
      <c r="I45" s="4" t="s">
        <v>310</v>
      </c>
    </row>
    <row r="46" spans="1:9" x14ac:dyDescent="0.3">
      <c r="A46" s="4" t="s">
        <v>188</v>
      </c>
      <c r="B46" s="4">
        <v>12</v>
      </c>
      <c r="C46" s="4" t="s">
        <v>170</v>
      </c>
      <c r="D46" s="4" t="s">
        <v>63</v>
      </c>
      <c r="E46" s="7">
        <f t="shared" si="0"/>
        <v>2129.9</v>
      </c>
      <c r="F46" s="7">
        <f t="shared" si="1"/>
        <v>78942</v>
      </c>
      <c r="H46" s="4" t="s">
        <v>311</v>
      </c>
      <c r="I46" s="4" t="s">
        <v>310</v>
      </c>
    </row>
    <row r="47" spans="1:9" x14ac:dyDescent="0.3">
      <c r="A47" s="4" t="s">
        <v>189</v>
      </c>
      <c r="B47" s="4">
        <v>12</v>
      </c>
      <c r="C47" s="4" t="s">
        <v>170</v>
      </c>
      <c r="D47" s="4" t="s">
        <v>63</v>
      </c>
      <c r="E47" s="7">
        <f t="shared" si="0"/>
        <v>2998.3799999999997</v>
      </c>
      <c r="F47" s="7">
        <f t="shared" si="1"/>
        <v>83685.599999999991</v>
      </c>
      <c r="H47" s="4" t="s">
        <v>312</v>
      </c>
      <c r="I47" s="4" t="s">
        <v>297</v>
      </c>
    </row>
    <row r="48" spans="1:9" x14ac:dyDescent="0.3">
      <c r="A48" s="4" t="s">
        <v>190</v>
      </c>
      <c r="B48" s="4">
        <v>12</v>
      </c>
      <c r="C48" s="4" t="s">
        <v>170</v>
      </c>
      <c r="D48" s="4" t="s">
        <v>63</v>
      </c>
      <c r="E48" s="7">
        <f t="shared" si="0"/>
        <v>3837.3599999999997</v>
      </c>
      <c r="F48" s="7">
        <f t="shared" si="1"/>
        <v>82505.599999999991</v>
      </c>
      <c r="H48" s="4" t="s">
        <v>313</v>
      </c>
      <c r="I48" s="4" t="s">
        <v>314</v>
      </c>
    </row>
  </sheetData>
  <mergeCells count="10">
    <mergeCell ref="A7:F7"/>
    <mergeCell ref="C1:G1"/>
    <mergeCell ref="A2:G2"/>
    <mergeCell ref="A3:G3"/>
    <mergeCell ref="A4:G4"/>
    <mergeCell ref="A5:A6"/>
    <mergeCell ref="B5:B6"/>
    <mergeCell ref="C5:C6"/>
    <mergeCell ref="D5:D6"/>
    <mergeCell ref="E5:F5"/>
  </mergeCells>
  <pageMargins left="0.1" right="0.1" top="0.6" bottom="0.6" header="0.3" footer="0.3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workbookViewId="0">
      <pane ySplit="6" topLeftCell="A7" activePane="bottomLeft" state="frozen"/>
      <selection pane="bottomLeft" activeCell="E5" sqref="E5:F5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28.5546875" customWidth="1"/>
    <col min="5" max="5" width="10" customWidth="1"/>
    <col min="6" max="6" width="10.6640625" customWidth="1"/>
  </cols>
  <sheetData>
    <row r="1" spans="1:9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9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9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9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9" x14ac:dyDescent="0.3">
      <c r="A5" s="17" t="s">
        <v>2</v>
      </c>
      <c r="B5" s="19" t="s">
        <v>3</v>
      </c>
      <c r="C5" s="19" t="s">
        <v>5</v>
      </c>
      <c r="D5" s="19" t="s">
        <v>6</v>
      </c>
      <c r="E5" s="23" t="s">
        <v>10</v>
      </c>
      <c r="F5" s="24"/>
    </row>
    <row r="6" spans="1:9" ht="15" thickBot="1" x14ac:dyDescent="0.35">
      <c r="A6" s="18"/>
      <c r="B6" s="20"/>
      <c r="C6" s="20"/>
      <c r="D6" s="20"/>
      <c r="E6" s="2" t="s">
        <v>7</v>
      </c>
      <c r="F6" s="3" t="s">
        <v>8</v>
      </c>
    </row>
    <row r="7" spans="1:9" x14ac:dyDescent="0.3">
      <c r="A7" s="25" t="s">
        <v>191</v>
      </c>
      <c r="B7" s="26"/>
      <c r="C7" s="26"/>
      <c r="D7" s="26"/>
      <c r="E7" s="27"/>
      <c r="F7" s="27"/>
    </row>
    <row r="8" spans="1:9" x14ac:dyDescent="0.3">
      <c r="A8" s="4" t="s">
        <v>192</v>
      </c>
      <c r="B8" s="4">
        <v>12</v>
      </c>
      <c r="C8" s="4" t="s">
        <v>193</v>
      </c>
      <c r="D8" s="4">
        <v>20</v>
      </c>
      <c r="E8" s="7">
        <f>1.18*H8</f>
        <v>297.35999999999996</v>
      </c>
      <c r="F8" s="7">
        <f>1.18*I8</f>
        <v>71744</v>
      </c>
      <c r="H8" s="4">
        <v>252</v>
      </c>
      <c r="I8" s="4" t="s">
        <v>316</v>
      </c>
    </row>
    <row r="9" spans="1:9" x14ac:dyDescent="0.3">
      <c r="A9" s="4" t="s">
        <v>194</v>
      </c>
      <c r="B9" s="4">
        <v>12</v>
      </c>
      <c r="C9" s="4" t="s">
        <v>193</v>
      </c>
      <c r="D9" s="4">
        <v>20</v>
      </c>
      <c r="E9" s="7">
        <f t="shared" ref="E9:E13" si="0">1.18*H9</f>
        <v>337.47999999999996</v>
      </c>
      <c r="F9" s="7">
        <f t="shared" ref="F9:F13" si="1">1.18*I9</f>
        <v>70564</v>
      </c>
      <c r="H9" s="4">
        <v>286</v>
      </c>
      <c r="I9" s="4" t="s">
        <v>317</v>
      </c>
    </row>
    <row r="10" spans="1:9" x14ac:dyDescent="0.3">
      <c r="A10" s="4" t="s">
        <v>195</v>
      </c>
      <c r="B10" s="4">
        <v>12</v>
      </c>
      <c r="C10" s="4" t="s">
        <v>193</v>
      </c>
      <c r="D10" s="4">
        <v>20</v>
      </c>
      <c r="E10" s="7">
        <f t="shared" si="0"/>
        <v>456.65999999999997</v>
      </c>
      <c r="F10" s="7">
        <f t="shared" si="1"/>
        <v>70564</v>
      </c>
      <c r="H10" s="4">
        <v>387</v>
      </c>
      <c r="I10" s="4" t="s">
        <v>317</v>
      </c>
    </row>
    <row r="11" spans="1:9" x14ac:dyDescent="0.3">
      <c r="A11" s="4" t="s">
        <v>196</v>
      </c>
      <c r="B11" s="4">
        <v>12</v>
      </c>
      <c r="C11" s="4" t="s">
        <v>193</v>
      </c>
      <c r="D11" s="4">
        <v>20</v>
      </c>
      <c r="E11" s="7">
        <f t="shared" si="0"/>
        <v>401.2</v>
      </c>
      <c r="F11" s="7">
        <f t="shared" si="1"/>
        <v>71744</v>
      </c>
      <c r="H11" s="4">
        <v>340</v>
      </c>
      <c r="I11" s="4" t="s">
        <v>316</v>
      </c>
    </row>
    <row r="12" spans="1:9" x14ac:dyDescent="0.3">
      <c r="A12" s="4" t="s">
        <v>197</v>
      </c>
      <c r="B12" s="4">
        <v>12</v>
      </c>
      <c r="C12" s="4" t="s">
        <v>193</v>
      </c>
      <c r="D12" s="4">
        <v>20</v>
      </c>
      <c r="E12" s="7">
        <f t="shared" si="0"/>
        <v>473.17999999999995</v>
      </c>
      <c r="F12" s="7">
        <f t="shared" si="1"/>
        <v>71744</v>
      </c>
      <c r="H12" s="4">
        <v>401</v>
      </c>
      <c r="I12" s="4" t="s">
        <v>316</v>
      </c>
    </row>
    <row r="13" spans="1:9" x14ac:dyDescent="0.3">
      <c r="A13" s="4" t="s">
        <v>198</v>
      </c>
      <c r="B13" s="4">
        <v>12</v>
      </c>
      <c r="C13" s="4" t="s">
        <v>193</v>
      </c>
      <c r="D13" s="4">
        <v>20</v>
      </c>
      <c r="E13" s="7">
        <f t="shared" si="0"/>
        <v>658.43999999999994</v>
      </c>
      <c r="F13" s="7">
        <f t="shared" si="1"/>
        <v>70564</v>
      </c>
      <c r="H13" s="4">
        <v>558</v>
      </c>
      <c r="I13" s="4" t="s">
        <v>317</v>
      </c>
    </row>
    <row r="14" spans="1:9" x14ac:dyDescent="0.3">
      <c r="A14" s="4" t="s">
        <v>315</v>
      </c>
      <c r="B14" s="4">
        <v>12</v>
      </c>
      <c r="C14" s="4" t="s">
        <v>193</v>
      </c>
      <c r="D14" s="4">
        <v>20</v>
      </c>
      <c r="E14" s="21">
        <f>1.18*H14</f>
        <v>931.02</v>
      </c>
      <c r="F14" s="21">
        <f>1.18*I14</f>
        <v>70564</v>
      </c>
      <c r="H14" s="4">
        <v>789</v>
      </c>
      <c r="I14" s="4" t="s">
        <v>317</v>
      </c>
    </row>
  </sheetData>
  <mergeCells count="10">
    <mergeCell ref="A7:F7"/>
    <mergeCell ref="C1:G1"/>
    <mergeCell ref="A2:G2"/>
    <mergeCell ref="A3:G3"/>
    <mergeCell ref="A4:G4"/>
    <mergeCell ref="A5:A6"/>
    <mergeCell ref="B5:B6"/>
    <mergeCell ref="C5:C6"/>
    <mergeCell ref="D5:D6"/>
    <mergeCell ref="E5:F5"/>
  </mergeCells>
  <pageMargins left="0.1" right="0.1" top="0.6" bottom="0.6" header="0.3" footer="0.3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zoomScale="70" zoomScaleNormal="70" workbookViewId="0">
      <pane ySplit="6" topLeftCell="A7" activePane="bottomLeft" state="frozen"/>
      <selection pane="bottomLeft" activeCell="A7" sqref="A7:H7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10" customWidth="1"/>
    <col min="5" max="5" width="28.5546875" customWidth="1"/>
    <col min="6" max="6" width="15" customWidth="1"/>
    <col min="7" max="7" width="10" customWidth="1"/>
    <col min="8" max="8" width="10.6640625" customWidth="1"/>
  </cols>
  <sheetData>
    <row r="1" spans="1:11" ht="60" customHeight="1" x14ac:dyDescent="0.3">
      <c r="A1" s="1" t="str">
        <f>'Арматура гладкая'!A1</f>
        <v>ОРЕНСВАРКА</v>
      </c>
      <c r="B1">
        <f>'Арматура гладкая'!B1</f>
        <v>0</v>
      </c>
      <c r="C1" s="12" t="str">
        <f>'Арматура гладкая'!C1</f>
        <v>Адрес: 460027, г. Оренбург, ул. Березка 22
Телефон: 
Эл. адрес: 
Сайт: orensvarka.ru</v>
      </c>
      <c r="D1" s="13"/>
      <c r="E1" s="13"/>
      <c r="F1" s="13"/>
      <c r="G1" s="13"/>
      <c r="H1" s="13"/>
    </row>
    <row r="2" spans="1:11" ht="30" customHeight="1" x14ac:dyDescent="0.55000000000000004">
      <c r="A2" s="14" t="str">
        <f>'Арматура гладкая'!A2</f>
        <v>Прайс-лист от 31.03.2025</v>
      </c>
      <c r="B2" s="13"/>
      <c r="C2" s="13"/>
      <c r="D2" s="13"/>
      <c r="E2" s="13"/>
      <c r="F2" s="13"/>
      <c r="G2" s="13"/>
      <c r="H2" s="13"/>
    </row>
    <row r="3" spans="1:11" ht="36.9" customHeight="1" x14ac:dyDescent="0.3">
      <c r="A3" s="15" t="str">
        <f>'Арматура гладкая'!A3</f>
        <v>Оренсварка металлопрокат  в г. Оренбурге</v>
      </c>
      <c r="B3" s="13"/>
      <c r="C3" s="13"/>
      <c r="D3" s="13"/>
      <c r="E3" s="13"/>
      <c r="F3" s="13"/>
      <c r="G3" s="13"/>
      <c r="H3" s="13"/>
    </row>
    <row r="4" spans="1:11" ht="24" customHeight="1" thickBot="1" x14ac:dyDescent="0.35">
      <c r="A4" s="16" t="str">
        <f>'Арматура гладкая'!A4</f>
        <v>Цена на условиях самовывоза, руб. с НДС</v>
      </c>
      <c r="B4" s="13"/>
      <c r="C4" s="13"/>
      <c r="D4" s="13"/>
      <c r="E4" s="13"/>
      <c r="F4" s="13"/>
      <c r="G4" s="13"/>
      <c r="H4" s="13"/>
    </row>
    <row r="5" spans="1:11" x14ac:dyDescent="0.3">
      <c r="A5" s="17" t="s">
        <v>2</v>
      </c>
      <c r="B5" s="19" t="s">
        <v>3</v>
      </c>
      <c r="C5" s="19" t="s">
        <v>56</v>
      </c>
      <c r="D5" s="19" t="s">
        <v>5</v>
      </c>
      <c r="E5" s="19" t="s">
        <v>6</v>
      </c>
      <c r="F5" s="19" t="s">
        <v>199</v>
      </c>
      <c r="G5" s="23" t="s">
        <v>10</v>
      </c>
      <c r="H5" s="24"/>
    </row>
    <row r="6" spans="1:11" ht="15" thickBot="1" x14ac:dyDescent="0.35">
      <c r="A6" s="18"/>
      <c r="B6" s="20"/>
      <c r="C6" s="20"/>
      <c r="D6" s="20"/>
      <c r="E6" s="20"/>
      <c r="F6" s="20"/>
      <c r="G6" s="2" t="s">
        <v>7</v>
      </c>
      <c r="H6" s="3" t="s">
        <v>8</v>
      </c>
    </row>
    <row r="7" spans="1:11" x14ac:dyDescent="0.3">
      <c r="A7" s="25" t="s">
        <v>200</v>
      </c>
      <c r="B7" s="26"/>
      <c r="C7" s="26"/>
      <c r="D7" s="26"/>
      <c r="E7" s="26"/>
      <c r="F7" s="26"/>
      <c r="G7" s="27"/>
      <c r="H7" s="26"/>
    </row>
    <row r="8" spans="1:11" x14ac:dyDescent="0.3">
      <c r="A8" s="4" t="s">
        <v>201</v>
      </c>
      <c r="B8" s="4">
        <v>12</v>
      </c>
      <c r="C8" s="4" t="s">
        <v>202</v>
      </c>
      <c r="D8" s="4" t="s">
        <v>203</v>
      </c>
      <c r="E8" s="4" t="s">
        <v>80</v>
      </c>
      <c r="F8" s="4" t="s">
        <v>204</v>
      </c>
      <c r="G8" s="7">
        <f>1.18*J8</f>
        <v>2616.06</v>
      </c>
      <c r="H8" s="7">
        <f>1.18*K8</f>
        <v>122637.4</v>
      </c>
      <c r="J8" s="4" t="s">
        <v>205</v>
      </c>
      <c r="K8" s="4" t="s">
        <v>206</v>
      </c>
    </row>
    <row r="9" spans="1:11" x14ac:dyDescent="0.3">
      <c r="A9" s="4" t="s">
        <v>201</v>
      </c>
      <c r="B9" s="4">
        <v>12</v>
      </c>
      <c r="C9" s="4" t="s">
        <v>207</v>
      </c>
      <c r="D9" s="4" t="s">
        <v>208</v>
      </c>
      <c r="E9" s="4" t="s">
        <v>80</v>
      </c>
      <c r="F9" s="4" t="s">
        <v>209</v>
      </c>
      <c r="G9" s="7">
        <f t="shared" ref="G9:G34" si="0">1.18*J9</f>
        <v>3400.7599999999998</v>
      </c>
      <c r="H9" s="7">
        <f t="shared" ref="H9:H34" si="1">1.18*K9</f>
        <v>111191.4</v>
      </c>
      <c r="J9" s="4" t="s">
        <v>210</v>
      </c>
      <c r="K9" s="4" t="s">
        <v>211</v>
      </c>
    </row>
    <row r="10" spans="1:11" x14ac:dyDescent="0.3">
      <c r="A10" s="4" t="s">
        <v>201</v>
      </c>
      <c r="B10" s="4">
        <v>12</v>
      </c>
      <c r="C10" s="4" t="s">
        <v>212</v>
      </c>
      <c r="D10" s="4" t="s">
        <v>208</v>
      </c>
      <c r="E10" s="4" t="s">
        <v>80</v>
      </c>
      <c r="F10" s="4" t="s">
        <v>213</v>
      </c>
      <c r="G10" s="7">
        <f t="shared" si="0"/>
        <v>4585.4799999999996</v>
      </c>
      <c r="H10" s="7">
        <f t="shared" si="1"/>
        <v>110719.4</v>
      </c>
      <c r="J10" s="4" t="s">
        <v>214</v>
      </c>
      <c r="K10" s="4" t="s">
        <v>215</v>
      </c>
    </row>
    <row r="11" spans="1:11" x14ac:dyDescent="0.3">
      <c r="A11" s="4" t="s">
        <v>201</v>
      </c>
      <c r="B11" s="4">
        <v>12</v>
      </c>
      <c r="C11" s="4" t="s">
        <v>207</v>
      </c>
      <c r="D11" s="4" t="s">
        <v>216</v>
      </c>
      <c r="E11" s="4" t="s">
        <v>80</v>
      </c>
      <c r="F11" s="4" t="s">
        <v>209</v>
      </c>
      <c r="G11" s="7">
        <f t="shared" si="0"/>
        <v>3400.7599999999998</v>
      </c>
      <c r="H11" s="7">
        <f t="shared" si="1"/>
        <v>111191.4</v>
      </c>
      <c r="J11" s="4" t="s">
        <v>210</v>
      </c>
      <c r="K11" s="4" t="s">
        <v>211</v>
      </c>
    </row>
    <row r="12" spans="1:11" x14ac:dyDescent="0.3">
      <c r="A12" s="4" t="s">
        <v>217</v>
      </c>
      <c r="B12" s="4">
        <v>12</v>
      </c>
      <c r="C12" s="4" t="s">
        <v>218</v>
      </c>
      <c r="D12" s="4" t="s">
        <v>203</v>
      </c>
      <c r="E12" s="4" t="s">
        <v>80</v>
      </c>
      <c r="F12" s="4" t="s">
        <v>204</v>
      </c>
      <c r="G12" s="7">
        <f t="shared" si="0"/>
        <v>2990.12</v>
      </c>
      <c r="H12" s="7">
        <f t="shared" si="1"/>
        <v>116324.4</v>
      </c>
      <c r="J12" s="4" t="s">
        <v>219</v>
      </c>
      <c r="K12" s="4" t="s">
        <v>220</v>
      </c>
    </row>
    <row r="13" spans="1:11" x14ac:dyDescent="0.3">
      <c r="A13" s="4" t="s">
        <v>217</v>
      </c>
      <c r="B13" s="4">
        <v>12</v>
      </c>
      <c r="C13" s="4" t="s">
        <v>218</v>
      </c>
      <c r="D13" s="4" t="s">
        <v>208</v>
      </c>
      <c r="E13" s="4" t="s">
        <v>80</v>
      </c>
      <c r="F13" s="4" t="s">
        <v>204</v>
      </c>
      <c r="G13" s="7">
        <f t="shared" si="0"/>
        <v>2990.12</v>
      </c>
      <c r="H13" s="7">
        <f t="shared" si="1"/>
        <v>116324.4</v>
      </c>
      <c r="J13" s="4" t="s">
        <v>219</v>
      </c>
      <c r="K13" s="4" t="s">
        <v>220</v>
      </c>
    </row>
    <row r="14" spans="1:11" x14ac:dyDescent="0.3">
      <c r="A14" s="4" t="s">
        <v>217</v>
      </c>
      <c r="B14" s="4">
        <v>12</v>
      </c>
      <c r="C14" s="4" t="s">
        <v>221</v>
      </c>
      <c r="D14" s="4" t="s">
        <v>208</v>
      </c>
      <c r="E14" s="4" t="s">
        <v>80</v>
      </c>
      <c r="F14" s="4" t="s">
        <v>209</v>
      </c>
      <c r="G14" s="7">
        <f t="shared" si="0"/>
        <v>4867.5</v>
      </c>
      <c r="H14" s="7">
        <f t="shared" si="1"/>
        <v>110117.59999999999</v>
      </c>
      <c r="J14" s="4" t="s">
        <v>222</v>
      </c>
      <c r="K14" s="4" t="s">
        <v>223</v>
      </c>
    </row>
    <row r="15" spans="1:11" x14ac:dyDescent="0.3">
      <c r="A15" s="4" t="s">
        <v>217</v>
      </c>
      <c r="B15" s="4">
        <v>12</v>
      </c>
      <c r="C15" s="4" t="s">
        <v>224</v>
      </c>
      <c r="D15" s="4" t="s">
        <v>208</v>
      </c>
      <c r="E15" s="4" t="s">
        <v>80</v>
      </c>
      <c r="F15" s="4" t="s">
        <v>225</v>
      </c>
      <c r="G15" s="7">
        <f t="shared" si="0"/>
        <v>3443.24</v>
      </c>
      <c r="H15" s="7">
        <f t="shared" si="1"/>
        <v>116324.4</v>
      </c>
      <c r="J15" s="4" t="s">
        <v>226</v>
      </c>
      <c r="K15" s="4" t="s">
        <v>220</v>
      </c>
    </row>
    <row r="16" spans="1:11" x14ac:dyDescent="0.3">
      <c r="A16" s="4" t="s">
        <v>217</v>
      </c>
      <c r="B16" s="4">
        <v>12</v>
      </c>
      <c r="C16" s="4" t="s">
        <v>227</v>
      </c>
      <c r="D16" s="4" t="s">
        <v>208</v>
      </c>
      <c r="E16" s="4" t="s">
        <v>80</v>
      </c>
      <c r="F16" s="4" t="s">
        <v>213</v>
      </c>
      <c r="G16" s="7">
        <f t="shared" si="0"/>
        <v>6743.7</v>
      </c>
      <c r="H16" s="7">
        <f t="shared" si="1"/>
        <v>107734</v>
      </c>
      <c r="J16" s="4" t="s">
        <v>228</v>
      </c>
      <c r="K16" s="4" t="s">
        <v>229</v>
      </c>
    </row>
    <row r="17" spans="1:11" x14ac:dyDescent="0.3">
      <c r="A17" s="4" t="s">
        <v>217</v>
      </c>
      <c r="B17" s="4">
        <v>12</v>
      </c>
      <c r="C17" s="4" t="s">
        <v>221</v>
      </c>
      <c r="D17" s="4" t="s">
        <v>216</v>
      </c>
      <c r="E17" s="4" t="s">
        <v>80</v>
      </c>
      <c r="F17" s="4" t="s">
        <v>209</v>
      </c>
      <c r="G17" s="7">
        <f t="shared" si="0"/>
        <v>4867.5</v>
      </c>
      <c r="H17" s="7">
        <f t="shared" si="1"/>
        <v>110117.59999999999</v>
      </c>
      <c r="J17" s="4" t="s">
        <v>222</v>
      </c>
      <c r="K17" s="4" t="s">
        <v>223</v>
      </c>
    </row>
    <row r="18" spans="1:11" x14ac:dyDescent="0.3">
      <c r="A18" s="4" t="s">
        <v>230</v>
      </c>
      <c r="B18" s="4">
        <v>12</v>
      </c>
      <c r="C18" s="4" t="s">
        <v>231</v>
      </c>
      <c r="D18" s="4" t="s">
        <v>208</v>
      </c>
      <c r="E18" s="4" t="s">
        <v>80</v>
      </c>
      <c r="F18" s="4" t="s">
        <v>204</v>
      </c>
      <c r="G18" s="7">
        <f t="shared" si="0"/>
        <v>3543.54</v>
      </c>
      <c r="H18" s="7">
        <f t="shared" si="1"/>
        <v>110719.4</v>
      </c>
      <c r="J18" s="4" t="s">
        <v>232</v>
      </c>
      <c r="K18" s="4" t="s">
        <v>215</v>
      </c>
    </row>
    <row r="19" spans="1:11" x14ac:dyDescent="0.3">
      <c r="A19" s="4" t="s">
        <v>230</v>
      </c>
      <c r="B19" s="4">
        <v>12</v>
      </c>
      <c r="C19" s="4" t="s">
        <v>233</v>
      </c>
      <c r="D19" s="4" t="s">
        <v>208</v>
      </c>
      <c r="E19" s="4" t="s">
        <v>80</v>
      </c>
      <c r="F19" s="4" t="s">
        <v>234</v>
      </c>
      <c r="G19" s="7">
        <f t="shared" si="0"/>
        <v>10126.76</v>
      </c>
      <c r="H19" s="7">
        <f t="shared" si="1"/>
        <v>107734</v>
      </c>
      <c r="J19" s="4" t="s">
        <v>235</v>
      </c>
      <c r="K19" s="4" t="s">
        <v>229</v>
      </c>
    </row>
    <row r="20" spans="1:11" x14ac:dyDescent="0.3">
      <c r="A20" s="4" t="s">
        <v>230</v>
      </c>
      <c r="B20" s="4">
        <v>12</v>
      </c>
      <c r="C20" s="4" t="s">
        <v>236</v>
      </c>
      <c r="D20" s="4" t="s">
        <v>216</v>
      </c>
      <c r="E20" s="4" t="s">
        <v>80</v>
      </c>
      <c r="F20" s="4" t="s">
        <v>237</v>
      </c>
      <c r="G20" s="7">
        <f t="shared" si="0"/>
        <v>7390.3399999999992</v>
      </c>
      <c r="H20" s="7">
        <f t="shared" si="1"/>
        <v>107734</v>
      </c>
      <c r="J20" s="4" t="s">
        <v>238</v>
      </c>
      <c r="K20" s="4" t="s">
        <v>229</v>
      </c>
    </row>
    <row r="21" spans="1:11" x14ac:dyDescent="0.3">
      <c r="A21" s="4" t="s">
        <v>230</v>
      </c>
      <c r="B21" s="4">
        <v>12</v>
      </c>
      <c r="C21" s="4" t="s">
        <v>207</v>
      </c>
      <c r="D21" s="4" t="s">
        <v>216</v>
      </c>
      <c r="E21" s="4" t="s">
        <v>80</v>
      </c>
      <c r="F21" s="4" t="s">
        <v>225</v>
      </c>
      <c r="G21" s="7">
        <f t="shared" si="0"/>
        <v>4063.9199999999996</v>
      </c>
      <c r="H21" s="7">
        <f t="shared" si="1"/>
        <v>110719.4</v>
      </c>
      <c r="J21" s="4" t="s">
        <v>239</v>
      </c>
      <c r="K21" s="4" t="s">
        <v>215</v>
      </c>
    </row>
    <row r="22" spans="1:11" x14ac:dyDescent="0.3">
      <c r="A22" s="4" t="s">
        <v>230</v>
      </c>
      <c r="B22" s="4">
        <v>12</v>
      </c>
      <c r="C22" s="4" t="s">
        <v>231</v>
      </c>
      <c r="D22" s="4" t="s">
        <v>216</v>
      </c>
      <c r="E22" s="4" t="s">
        <v>80</v>
      </c>
      <c r="F22" s="4" t="s">
        <v>204</v>
      </c>
      <c r="G22" s="7">
        <f t="shared" si="0"/>
        <v>3543.54</v>
      </c>
      <c r="H22" s="7">
        <f t="shared" si="1"/>
        <v>110719.4</v>
      </c>
      <c r="J22" s="4" t="s">
        <v>232</v>
      </c>
      <c r="K22" s="4" t="s">
        <v>215</v>
      </c>
    </row>
    <row r="23" spans="1:11" x14ac:dyDescent="0.3">
      <c r="A23" s="4" t="s">
        <v>230</v>
      </c>
      <c r="B23" s="4">
        <v>12</v>
      </c>
      <c r="C23" s="4" t="s">
        <v>240</v>
      </c>
      <c r="D23" s="4" t="s">
        <v>216</v>
      </c>
      <c r="E23" s="4" t="s">
        <v>80</v>
      </c>
      <c r="F23" s="4" t="s">
        <v>209</v>
      </c>
      <c r="G23" s="7">
        <f t="shared" si="0"/>
        <v>6123.0199999999995</v>
      </c>
      <c r="H23" s="7">
        <f t="shared" si="1"/>
        <v>107734</v>
      </c>
      <c r="J23" s="4" t="s">
        <v>241</v>
      </c>
      <c r="K23" s="4" t="s">
        <v>229</v>
      </c>
    </row>
    <row r="24" spans="1:11" x14ac:dyDescent="0.3">
      <c r="A24" s="4" t="s">
        <v>242</v>
      </c>
      <c r="B24" s="4">
        <v>12</v>
      </c>
      <c r="C24" s="4" t="s">
        <v>243</v>
      </c>
      <c r="D24" s="4" t="s">
        <v>208</v>
      </c>
      <c r="E24" s="4" t="s">
        <v>80</v>
      </c>
      <c r="F24" s="4" t="s">
        <v>213</v>
      </c>
      <c r="G24" s="7">
        <f t="shared" si="0"/>
        <v>11751.619999999999</v>
      </c>
      <c r="H24" s="7">
        <f t="shared" si="1"/>
        <v>107734</v>
      </c>
      <c r="J24" s="4" t="s">
        <v>244</v>
      </c>
      <c r="K24" s="4" t="s">
        <v>229</v>
      </c>
    </row>
    <row r="25" spans="1:11" x14ac:dyDescent="0.3">
      <c r="A25" s="4" t="s">
        <v>242</v>
      </c>
      <c r="B25" s="4">
        <v>12</v>
      </c>
      <c r="C25" s="4" t="s">
        <v>245</v>
      </c>
      <c r="D25" s="4" t="s">
        <v>208</v>
      </c>
      <c r="E25" s="4" t="s">
        <v>80</v>
      </c>
      <c r="F25" s="4" t="s">
        <v>204</v>
      </c>
      <c r="G25" s="7">
        <f t="shared" si="0"/>
        <v>4560.7</v>
      </c>
      <c r="H25" s="7">
        <f t="shared" si="1"/>
        <v>110117.59999999999</v>
      </c>
      <c r="J25" s="4" t="s">
        <v>246</v>
      </c>
      <c r="K25" s="4" t="s">
        <v>223</v>
      </c>
    </row>
    <row r="26" spans="1:11" x14ac:dyDescent="0.3">
      <c r="A26" s="4" t="s">
        <v>242</v>
      </c>
      <c r="B26" s="4">
        <v>12</v>
      </c>
      <c r="C26" s="4" t="s">
        <v>248</v>
      </c>
      <c r="D26" s="4" t="s">
        <v>208</v>
      </c>
      <c r="E26" s="4" t="s">
        <v>80</v>
      </c>
      <c r="F26" s="4" t="s">
        <v>234</v>
      </c>
      <c r="G26" s="7">
        <f t="shared" si="0"/>
        <v>15502.839999999998</v>
      </c>
      <c r="H26" s="7">
        <f t="shared" si="1"/>
        <v>113575</v>
      </c>
      <c r="J26" s="4" t="s">
        <v>249</v>
      </c>
      <c r="K26" s="4" t="s">
        <v>250</v>
      </c>
    </row>
    <row r="27" spans="1:11" x14ac:dyDescent="0.3">
      <c r="A27" s="4" t="s">
        <v>242</v>
      </c>
      <c r="B27" s="4">
        <v>12</v>
      </c>
      <c r="C27" s="4" t="s">
        <v>251</v>
      </c>
      <c r="D27" s="4" t="s">
        <v>208</v>
      </c>
      <c r="E27" s="4" t="s">
        <v>80</v>
      </c>
      <c r="F27" s="4" t="s">
        <v>237</v>
      </c>
      <c r="G27" s="7">
        <f t="shared" si="0"/>
        <v>8583.32</v>
      </c>
      <c r="H27" s="7">
        <f t="shared" si="1"/>
        <v>107734</v>
      </c>
      <c r="J27" s="4" t="s">
        <v>252</v>
      </c>
      <c r="K27" s="4" t="s">
        <v>229</v>
      </c>
    </row>
    <row r="28" spans="1:11" x14ac:dyDescent="0.3">
      <c r="A28" s="4" t="s">
        <v>242</v>
      </c>
      <c r="B28" s="4">
        <v>12</v>
      </c>
      <c r="C28" s="4" t="s">
        <v>245</v>
      </c>
      <c r="D28" s="4" t="s">
        <v>216</v>
      </c>
      <c r="E28" s="4" t="s">
        <v>80</v>
      </c>
      <c r="F28" s="4" t="s">
        <v>204</v>
      </c>
      <c r="G28" s="7">
        <f t="shared" si="0"/>
        <v>4560.7</v>
      </c>
      <c r="H28" s="7">
        <f t="shared" si="1"/>
        <v>110117.59999999999</v>
      </c>
      <c r="J28" s="4" t="s">
        <v>246</v>
      </c>
      <c r="K28" s="4" t="s">
        <v>223</v>
      </c>
    </row>
    <row r="29" spans="1:11" x14ac:dyDescent="0.3">
      <c r="A29" s="4" t="s">
        <v>242</v>
      </c>
      <c r="B29" s="4">
        <v>12</v>
      </c>
      <c r="C29" s="4" t="s">
        <v>227</v>
      </c>
      <c r="D29" s="4" t="s">
        <v>216</v>
      </c>
      <c r="E29" s="4" t="s">
        <v>80</v>
      </c>
      <c r="F29" s="4" t="s">
        <v>209</v>
      </c>
      <c r="G29" s="7">
        <f t="shared" si="0"/>
        <v>7038.7</v>
      </c>
      <c r="H29" s="7">
        <f t="shared" si="1"/>
        <v>107734</v>
      </c>
      <c r="J29" s="4" t="s">
        <v>247</v>
      </c>
      <c r="K29" s="4" t="s">
        <v>229</v>
      </c>
    </row>
    <row r="30" spans="1:11" x14ac:dyDescent="0.3">
      <c r="A30" s="4" t="s">
        <v>242</v>
      </c>
      <c r="B30" s="4">
        <v>12</v>
      </c>
      <c r="C30" s="4" t="s">
        <v>221</v>
      </c>
      <c r="D30" s="4" t="s">
        <v>216</v>
      </c>
      <c r="E30" s="4" t="s">
        <v>80</v>
      </c>
      <c r="F30" s="4" t="s">
        <v>225</v>
      </c>
      <c r="G30" s="7">
        <f t="shared" si="0"/>
        <v>5461.04</v>
      </c>
      <c r="H30" s="7">
        <f t="shared" si="1"/>
        <v>110117.59999999999</v>
      </c>
      <c r="J30" s="4" t="s">
        <v>253</v>
      </c>
      <c r="K30" s="4" t="s">
        <v>223</v>
      </c>
    </row>
    <row r="31" spans="1:11" x14ac:dyDescent="0.3">
      <c r="A31" s="4" t="s">
        <v>254</v>
      </c>
      <c r="B31" s="4">
        <v>12</v>
      </c>
      <c r="C31" s="4" t="s">
        <v>233</v>
      </c>
      <c r="D31" s="4" t="s">
        <v>203</v>
      </c>
      <c r="E31" s="4" t="s">
        <v>80</v>
      </c>
      <c r="F31" s="4" t="s">
        <v>237</v>
      </c>
      <c r="G31" s="7">
        <f t="shared" si="0"/>
        <v>11368.119999999999</v>
      </c>
      <c r="H31" s="7">
        <f t="shared" si="1"/>
        <v>106542.2</v>
      </c>
      <c r="J31" s="4" t="s">
        <v>256</v>
      </c>
      <c r="K31" s="4" t="s">
        <v>255</v>
      </c>
    </row>
    <row r="32" spans="1:11" x14ac:dyDescent="0.3">
      <c r="A32" s="4" t="s">
        <v>254</v>
      </c>
      <c r="B32" s="4">
        <v>12</v>
      </c>
      <c r="C32" s="4" t="s">
        <v>212</v>
      </c>
      <c r="D32" s="4" t="s">
        <v>208</v>
      </c>
      <c r="E32" s="4" t="s">
        <v>80</v>
      </c>
      <c r="F32" s="4" t="s">
        <v>204</v>
      </c>
      <c r="G32" s="7">
        <f t="shared" si="0"/>
        <v>6095.88</v>
      </c>
      <c r="H32" s="7">
        <f t="shared" si="1"/>
        <v>107734</v>
      </c>
      <c r="J32" s="4" t="s">
        <v>257</v>
      </c>
      <c r="K32" s="4" t="s">
        <v>229</v>
      </c>
    </row>
    <row r="33" spans="1:11" x14ac:dyDescent="0.3">
      <c r="A33" s="4" t="s">
        <v>254</v>
      </c>
      <c r="B33" s="4">
        <v>12</v>
      </c>
      <c r="C33" s="4" t="s">
        <v>240</v>
      </c>
      <c r="D33" s="4" t="s">
        <v>208</v>
      </c>
      <c r="E33" s="4" t="s">
        <v>80</v>
      </c>
      <c r="F33" s="4" t="s">
        <v>225</v>
      </c>
      <c r="G33" s="7">
        <f t="shared" si="0"/>
        <v>7110.6799999999994</v>
      </c>
      <c r="H33" s="7">
        <f t="shared" si="1"/>
        <v>107734</v>
      </c>
      <c r="J33" s="4" t="s">
        <v>258</v>
      </c>
      <c r="K33" s="4" t="s">
        <v>229</v>
      </c>
    </row>
    <row r="34" spans="1:11" x14ac:dyDescent="0.3">
      <c r="A34" s="4" t="s">
        <v>259</v>
      </c>
      <c r="B34" s="4">
        <v>12</v>
      </c>
      <c r="C34" s="4" t="s">
        <v>212</v>
      </c>
      <c r="D34" s="4" t="s">
        <v>208</v>
      </c>
      <c r="E34" s="4" t="s">
        <v>80</v>
      </c>
      <c r="F34" s="4" t="s">
        <v>204</v>
      </c>
      <c r="G34" s="7">
        <f t="shared" si="0"/>
        <v>7049.32</v>
      </c>
      <c r="H34" s="7">
        <f t="shared" si="1"/>
        <v>106542.2</v>
      </c>
      <c r="J34" s="4" t="s">
        <v>260</v>
      </c>
      <c r="K34" s="4" t="s">
        <v>255</v>
      </c>
    </row>
  </sheetData>
  <mergeCells count="12">
    <mergeCell ref="A7:H7"/>
    <mergeCell ref="C1:H1"/>
    <mergeCell ref="A2:H2"/>
    <mergeCell ref="A3:H3"/>
    <mergeCell ref="A4:H4"/>
    <mergeCell ref="A5:A6"/>
    <mergeCell ref="B5:B6"/>
    <mergeCell ref="C5:C6"/>
    <mergeCell ref="D5:D6"/>
    <mergeCell ref="E5:E6"/>
    <mergeCell ref="F5:F6"/>
    <mergeCell ref="G5:H5"/>
  </mergeCells>
  <pageMargins left="0.1" right="0.1" top="0.6" bottom="0.6" header="0.3" footer="0.3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2"/>
  <sheetViews>
    <sheetView zoomScale="85" zoomScaleNormal="85" workbookViewId="0">
      <pane ySplit="6" topLeftCell="A7" activePane="bottomLeft" state="frozen"/>
      <selection pane="bottomLeft" activeCell="E5" sqref="E5:F5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28.5546875" customWidth="1"/>
    <col min="5" max="5" width="10" customWidth="1"/>
    <col min="6" max="6" width="10.6640625" customWidth="1"/>
  </cols>
  <sheetData>
    <row r="1" spans="1:9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9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9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9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9" x14ac:dyDescent="0.3">
      <c r="A5" s="17" t="s">
        <v>2</v>
      </c>
      <c r="B5" s="19" t="s">
        <v>3</v>
      </c>
      <c r="C5" s="19" t="s">
        <v>5</v>
      </c>
      <c r="D5" s="19" t="s">
        <v>6</v>
      </c>
      <c r="E5" s="23" t="s">
        <v>10</v>
      </c>
      <c r="F5" s="24"/>
    </row>
    <row r="6" spans="1:9" ht="15" thickBot="1" x14ac:dyDescent="0.35">
      <c r="A6" s="18"/>
      <c r="B6" s="20"/>
      <c r="C6" s="20"/>
      <c r="D6" s="20"/>
      <c r="E6" s="2" t="s">
        <v>7</v>
      </c>
      <c r="F6" s="3" t="s">
        <v>8</v>
      </c>
    </row>
    <row r="7" spans="1:9" x14ac:dyDescent="0.3">
      <c r="A7" s="25" t="s">
        <v>261</v>
      </c>
      <c r="B7" s="26"/>
      <c r="C7" s="26"/>
      <c r="D7" s="26"/>
      <c r="E7" s="27"/>
      <c r="F7" s="27"/>
    </row>
    <row r="8" spans="1:9" x14ac:dyDescent="0.3">
      <c r="A8" s="4" t="s">
        <v>262</v>
      </c>
      <c r="B8" s="4">
        <v>6</v>
      </c>
      <c r="C8" s="4" t="s">
        <v>133</v>
      </c>
      <c r="D8" s="4" t="s">
        <v>134</v>
      </c>
      <c r="E8" s="7">
        <f>1.18*H8</f>
        <v>126.25999999999999</v>
      </c>
      <c r="F8" s="7">
        <f>1.18*I8</f>
        <v>83839</v>
      </c>
      <c r="H8" s="4">
        <v>107</v>
      </c>
      <c r="I8" s="4" t="s">
        <v>263</v>
      </c>
    </row>
    <row r="9" spans="1:9" x14ac:dyDescent="0.3">
      <c r="A9" s="4" t="s">
        <v>264</v>
      </c>
      <c r="B9" s="4">
        <v>6</v>
      </c>
      <c r="C9" s="4" t="s">
        <v>203</v>
      </c>
      <c r="D9" s="4" t="s">
        <v>80</v>
      </c>
      <c r="E9" s="7">
        <f t="shared" ref="E9:E22" si="0">1.18*H9</f>
        <v>126.25999999999999</v>
      </c>
      <c r="F9" s="7">
        <f t="shared" ref="F9:F22" si="1">1.18*I9</f>
        <v>83839</v>
      </c>
      <c r="H9" s="4">
        <v>107</v>
      </c>
      <c r="I9" s="4" t="s">
        <v>263</v>
      </c>
    </row>
    <row r="10" spans="1:9" x14ac:dyDescent="0.3">
      <c r="A10" s="4" t="s">
        <v>265</v>
      </c>
      <c r="B10" s="4">
        <v>6</v>
      </c>
      <c r="C10" s="4" t="s">
        <v>203</v>
      </c>
      <c r="D10" s="4" t="s">
        <v>80</v>
      </c>
      <c r="E10" s="7">
        <f t="shared" si="0"/>
        <v>159.29999999999998</v>
      </c>
      <c r="F10" s="7">
        <f t="shared" si="1"/>
        <v>83839</v>
      </c>
      <c r="H10" s="4">
        <v>135</v>
      </c>
      <c r="I10" s="4" t="s">
        <v>263</v>
      </c>
    </row>
    <row r="11" spans="1:9" x14ac:dyDescent="0.3">
      <c r="A11" s="4" t="s">
        <v>266</v>
      </c>
      <c r="B11" s="4">
        <v>6</v>
      </c>
      <c r="C11" s="4" t="s">
        <v>133</v>
      </c>
      <c r="D11" s="4" t="s">
        <v>63</v>
      </c>
      <c r="E11" s="7">
        <f t="shared" si="0"/>
        <v>175.82</v>
      </c>
      <c r="F11" s="7">
        <f t="shared" si="1"/>
        <v>70422.399999999994</v>
      </c>
      <c r="H11" s="4">
        <v>149</v>
      </c>
      <c r="I11" s="4" t="s">
        <v>267</v>
      </c>
    </row>
    <row r="12" spans="1:9" x14ac:dyDescent="0.3">
      <c r="A12" s="4" t="s">
        <v>266</v>
      </c>
      <c r="B12" s="4">
        <v>12</v>
      </c>
      <c r="C12" s="4" t="s">
        <v>203</v>
      </c>
      <c r="D12" s="4" t="s">
        <v>80</v>
      </c>
      <c r="E12" s="7">
        <f t="shared" si="0"/>
        <v>175.82</v>
      </c>
      <c r="F12" s="7">
        <f t="shared" si="1"/>
        <v>70422.399999999994</v>
      </c>
      <c r="H12" s="4">
        <v>149</v>
      </c>
      <c r="I12" s="4" t="s">
        <v>267</v>
      </c>
    </row>
    <row r="13" spans="1:9" x14ac:dyDescent="0.3">
      <c r="A13" s="4" t="s">
        <v>268</v>
      </c>
      <c r="B13" s="4">
        <v>12</v>
      </c>
      <c r="C13" s="4" t="s">
        <v>133</v>
      </c>
      <c r="D13" s="4" t="s">
        <v>63</v>
      </c>
      <c r="E13" s="7">
        <f t="shared" si="0"/>
        <v>274.94</v>
      </c>
      <c r="F13" s="7">
        <f t="shared" si="1"/>
        <v>70422.399999999994</v>
      </c>
      <c r="H13" s="4">
        <v>233</v>
      </c>
      <c r="I13" s="4" t="s">
        <v>267</v>
      </c>
    </row>
    <row r="14" spans="1:9" x14ac:dyDescent="0.3">
      <c r="A14" s="4" t="s">
        <v>269</v>
      </c>
      <c r="B14" s="4">
        <v>12</v>
      </c>
      <c r="C14" s="4" t="s">
        <v>133</v>
      </c>
      <c r="D14" s="4" t="s">
        <v>63</v>
      </c>
      <c r="E14" s="7">
        <f t="shared" si="0"/>
        <v>225.38</v>
      </c>
      <c r="F14" s="7">
        <f t="shared" si="1"/>
        <v>70422.399999999994</v>
      </c>
      <c r="H14" s="4">
        <v>191</v>
      </c>
      <c r="I14" s="4" t="s">
        <v>267</v>
      </c>
    </row>
    <row r="15" spans="1:9" x14ac:dyDescent="0.3">
      <c r="A15" s="4" t="s">
        <v>270</v>
      </c>
      <c r="B15" s="4">
        <v>12</v>
      </c>
      <c r="C15" s="4" t="s">
        <v>133</v>
      </c>
      <c r="D15" s="4" t="s">
        <v>63</v>
      </c>
      <c r="E15" s="7">
        <f t="shared" si="0"/>
        <v>350.46</v>
      </c>
      <c r="F15" s="7">
        <f t="shared" si="1"/>
        <v>70422.399999999994</v>
      </c>
      <c r="H15" s="4">
        <v>297</v>
      </c>
      <c r="I15" s="4" t="s">
        <v>267</v>
      </c>
    </row>
    <row r="16" spans="1:9" x14ac:dyDescent="0.3">
      <c r="A16" s="4" t="s">
        <v>270</v>
      </c>
      <c r="B16" s="4">
        <v>12</v>
      </c>
      <c r="C16" s="4" t="s">
        <v>203</v>
      </c>
      <c r="D16" s="4" t="s">
        <v>80</v>
      </c>
      <c r="E16" s="7">
        <f t="shared" si="0"/>
        <v>350.46</v>
      </c>
      <c r="F16" s="7">
        <f t="shared" si="1"/>
        <v>70422.399999999994</v>
      </c>
      <c r="H16" s="4">
        <v>297</v>
      </c>
      <c r="I16" s="4" t="s">
        <v>267</v>
      </c>
    </row>
    <row r="17" spans="1:9" x14ac:dyDescent="0.3">
      <c r="A17" s="4" t="s">
        <v>271</v>
      </c>
      <c r="B17" s="4">
        <v>12</v>
      </c>
      <c r="C17" s="4" t="s">
        <v>133</v>
      </c>
      <c r="D17" s="4" t="s">
        <v>63</v>
      </c>
      <c r="E17" s="7">
        <f t="shared" si="0"/>
        <v>451.94</v>
      </c>
      <c r="F17" s="7">
        <f t="shared" si="1"/>
        <v>75307.599999999991</v>
      </c>
      <c r="H17" s="4">
        <v>383</v>
      </c>
      <c r="I17" s="4" t="s">
        <v>272</v>
      </c>
    </row>
    <row r="18" spans="1:9" x14ac:dyDescent="0.3">
      <c r="A18" s="4" t="s">
        <v>273</v>
      </c>
      <c r="B18" s="4">
        <v>12</v>
      </c>
      <c r="C18" s="4" t="s">
        <v>133</v>
      </c>
      <c r="D18" s="4" t="s">
        <v>63</v>
      </c>
      <c r="E18" s="7">
        <f t="shared" si="0"/>
        <v>751.66</v>
      </c>
      <c r="F18" s="7">
        <f t="shared" si="1"/>
        <v>75307.599999999991</v>
      </c>
      <c r="H18" s="4">
        <v>637</v>
      </c>
      <c r="I18" s="4" t="s">
        <v>272</v>
      </c>
    </row>
    <row r="19" spans="1:9" x14ac:dyDescent="0.3">
      <c r="A19" s="4" t="s">
        <v>274</v>
      </c>
      <c r="B19" s="4">
        <v>12</v>
      </c>
      <c r="C19" s="4" t="s">
        <v>203</v>
      </c>
      <c r="D19" s="4" t="s">
        <v>80</v>
      </c>
      <c r="E19" s="7">
        <f t="shared" si="0"/>
        <v>956.9799999999999</v>
      </c>
      <c r="F19" s="7">
        <f t="shared" si="1"/>
        <v>75307.599999999991</v>
      </c>
      <c r="H19" s="4">
        <v>811</v>
      </c>
      <c r="I19" s="4" t="s">
        <v>272</v>
      </c>
    </row>
    <row r="20" spans="1:9" x14ac:dyDescent="0.3">
      <c r="A20" s="4" t="s">
        <v>275</v>
      </c>
      <c r="B20" s="4">
        <v>12</v>
      </c>
      <c r="C20" s="4" t="s">
        <v>133</v>
      </c>
      <c r="D20" s="4" t="s">
        <v>134</v>
      </c>
      <c r="E20" s="7">
        <f t="shared" si="0"/>
        <v>841.33999999999992</v>
      </c>
      <c r="F20" s="7">
        <f t="shared" si="1"/>
        <v>75307.599999999991</v>
      </c>
      <c r="H20" s="4">
        <v>713</v>
      </c>
      <c r="I20" s="4" t="s">
        <v>272</v>
      </c>
    </row>
    <row r="21" spans="1:9" x14ac:dyDescent="0.3">
      <c r="A21" s="4" t="s">
        <v>275</v>
      </c>
      <c r="B21" s="4">
        <v>12</v>
      </c>
      <c r="C21" s="4" t="s">
        <v>133</v>
      </c>
      <c r="D21" s="4" t="s">
        <v>63</v>
      </c>
      <c r="E21" s="7">
        <f t="shared" si="0"/>
        <v>841.33999999999992</v>
      </c>
      <c r="F21" s="7">
        <f t="shared" si="1"/>
        <v>75307.599999999991</v>
      </c>
      <c r="H21" s="4">
        <v>713</v>
      </c>
      <c r="I21" s="4" t="s">
        <v>272</v>
      </c>
    </row>
    <row r="22" spans="1:9" x14ac:dyDescent="0.3">
      <c r="A22" s="4" t="s">
        <v>276</v>
      </c>
      <c r="B22" s="4">
        <v>12</v>
      </c>
      <c r="C22" s="4" t="s">
        <v>203</v>
      </c>
      <c r="D22" s="4" t="s">
        <v>80</v>
      </c>
      <c r="E22" s="7">
        <f t="shared" si="0"/>
        <v>1242.54</v>
      </c>
      <c r="F22" s="7">
        <f t="shared" si="1"/>
        <v>77679.399999999994</v>
      </c>
      <c r="H22" s="4" t="s">
        <v>277</v>
      </c>
      <c r="I22" s="4" t="s">
        <v>278</v>
      </c>
    </row>
  </sheetData>
  <mergeCells count="10">
    <mergeCell ref="A7:F7"/>
    <mergeCell ref="C1:G1"/>
    <mergeCell ref="A2:G2"/>
    <mergeCell ref="A3:G3"/>
    <mergeCell ref="A4:G4"/>
    <mergeCell ref="A5:A6"/>
    <mergeCell ref="B5:B6"/>
    <mergeCell ref="C5:C6"/>
    <mergeCell ref="D5:D6"/>
    <mergeCell ref="E5:F5"/>
  </mergeCells>
  <pageMargins left="0.1" right="0.1" top="0.6" bottom="0.6" header="0.3" footer="0.3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3"/>
  <sheetViews>
    <sheetView zoomScale="85" zoomScaleNormal="85" workbookViewId="0">
      <pane ySplit="6" topLeftCell="A7" activePane="bottomLeft" state="frozen"/>
      <selection pane="bottomLeft" activeCell="A7" sqref="A7:G7"/>
    </sheetView>
  </sheetViews>
  <sheetFormatPr defaultRowHeight="14.4" x14ac:dyDescent="0.3"/>
  <cols>
    <col min="1" max="1" width="35.6640625" customWidth="1"/>
    <col min="2" max="2" width="10" customWidth="1"/>
    <col min="3" max="3" width="11.44140625" customWidth="1"/>
    <col min="4" max="4" width="28.5546875" customWidth="1"/>
    <col min="5" max="5" width="15" customWidth="1"/>
    <col min="6" max="6" width="10" customWidth="1"/>
    <col min="7" max="7" width="10.6640625" customWidth="1"/>
  </cols>
  <sheetData>
    <row r="1" spans="1:10" ht="60" customHeight="1" x14ac:dyDescent="0.3">
      <c r="A1" s="1" t="s">
        <v>293</v>
      </c>
      <c r="C1" s="12" t="s">
        <v>294</v>
      </c>
      <c r="D1" s="13"/>
      <c r="E1" s="13"/>
      <c r="F1" s="13"/>
      <c r="G1" s="13"/>
    </row>
    <row r="2" spans="1:10" ht="30" customHeight="1" x14ac:dyDescent="0.55000000000000004">
      <c r="A2" s="14" t="s">
        <v>0</v>
      </c>
      <c r="B2" s="13"/>
      <c r="C2" s="13"/>
      <c r="D2" s="13"/>
      <c r="E2" s="13"/>
      <c r="F2" s="13"/>
      <c r="G2" s="13"/>
    </row>
    <row r="3" spans="1:10" ht="36.9" customHeight="1" x14ac:dyDescent="0.3">
      <c r="A3" s="15" t="s">
        <v>295</v>
      </c>
      <c r="B3" s="13"/>
      <c r="C3" s="13"/>
      <c r="D3" s="13"/>
      <c r="E3" s="13"/>
      <c r="F3" s="13"/>
      <c r="G3" s="13"/>
    </row>
    <row r="4" spans="1:10" ht="24" customHeight="1" thickBot="1" x14ac:dyDescent="0.35">
      <c r="A4" s="16" t="s">
        <v>1</v>
      </c>
      <c r="B4" s="13"/>
      <c r="C4" s="13"/>
      <c r="D4" s="13"/>
      <c r="E4" s="13"/>
      <c r="F4" s="13"/>
      <c r="G4" s="13"/>
    </row>
    <row r="5" spans="1:10" x14ac:dyDescent="0.3">
      <c r="A5" s="17" t="s">
        <v>2</v>
      </c>
      <c r="B5" s="19" t="s">
        <v>3</v>
      </c>
      <c r="C5" s="19" t="s">
        <v>5</v>
      </c>
      <c r="D5" s="19" t="s">
        <v>6</v>
      </c>
      <c r="E5" s="19" t="s">
        <v>279</v>
      </c>
      <c r="F5" s="23" t="s">
        <v>10</v>
      </c>
      <c r="G5" s="24"/>
    </row>
    <row r="6" spans="1:10" ht="15" thickBot="1" x14ac:dyDescent="0.35">
      <c r="A6" s="18"/>
      <c r="B6" s="20"/>
      <c r="C6" s="20"/>
      <c r="D6" s="20"/>
      <c r="E6" s="20"/>
      <c r="F6" s="2" t="s">
        <v>7</v>
      </c>
      <c r="G6" s="3" t="s">
        <v>8</v>
      </c>
    </row>
    <row r="7" spans="1:10" x14ac:dyDescent="0.3">
      <c r="A7" s="25" t="s">
        <v>280</v>
      </c>
      <c r="B7" s="26"/>
      <c r="C7" s="26"/>
      <c r="D7" s="26"/>
      <c r="E7" s="26"/>
      <c r="F7" s="27"/>
      <c r="G7" s="27"/>
    </row>
    <row r="8" spans="1:10" x14ac:dyDescent="0.3">
      <c r="A8" s="4" t="s">
        <v>281</v>
      </c>
      <c r="B8" s="4">
        <v>12</v>
      </c>
      <c r="C8" s="4" t="s">
        <v>133</v>
      </c>
      <c r="D8" s="4" t="s">
        <v>134</v>
      </c>
      <c r="E8" s="4" t="s">
        <v>282</v>
      </c>
      <c r="F8" s="7">
        <f>1.18*I8</f>
        <v>591.17999999999995</v>
      </c>
      <c r="G8" s="7">
        <f>1.18*J8</f>
        <v>81042.399999999994</v>
      </c>
      <c r="I8" s="22">
        <v>501</v>
      </c>
      <c r="J8" s="22" t="s">
        <v>318</v>
      </c>
    </row>
    <row r="9" spans="1:10" x14ac:dyDescent="0.3">
      <c r="A9" s="4" t="s">
        <v>283</v>
      </c>
      <c r="B9" s="4">
        <v>12</v>
      </c>
      <c r="C9" s="4" t="s">
        <v>133</v>
      </c>
      <c r="D9" s="4" t="s">
        <v>134</v>
      </c>
      <c r="E9" s="4" t="s">
        <v>282</v>
      </c>
      <c r="F9" s="7">
        <f t="shared" ref="F9:F23" si="0">1.18*I9</f>
        <v>720.98</v>
      </c>
      <c r="G9" s="7">
        <f t="shared" ref="G9:G23" si="1">1.18*J9</f>
        <v>81042.399999999994</v>
      </c>
      <c r="I9" s="22">
        <v>611</v>
      </c>
      <c r="J9" s="22" t="s">
        <v>318</v>
      </c>
    </row>
    <row r="10" spans="1:10" x14ac:dyDescent="0.3">
      <c r="A10" s="4" t="s">
        <v>283</v>
      </c>
      <c r="B10" s="4">
        <v>12</v>
      </c>
      <c r="C10" s="4" t="s">
        <v>133</v>
      </c>
      <c r="D10" s="4" t="s">
        <v>63</v>
      </c>
      <c r="E10" s="4" t="s">
        <v>284</v>
      </c>
      <c r="F10" s="7">
        <f t="shared" si="0"/>
        <v>720.98</v>
      </c>
      <c r="G10" s="7">
        <f t="shared" si="1"/>
        <v>81042.399999999994</v>
      </c>
      <c r="I10" s="22">
        <v>611</v>
      </c>
      <c r="J10" s="22" t="s">
        <v>318</v>
      </c>
    </row>
    <row r="11" spans="1:10" x14ac:dyDescent="0.3">
      <c r="A11" s="4" t="s">
        <v>285</v>
      </c>
      <c r="B11" s="4">
        <v>12</v>
      </c>
      <c r="C11" s="4" t="s">
        <v>133</v>
      </c>
      <c r="D11" s="4" t="s">
        <v>63</v>
      </c>
      <c r="E11" s="4" t="s">
        <v>284</v>
      </c>
      <c r="F11" s="7">
        <f t="shared" si="0"/>
        <v>941.64</v>
      </c>
      <c r="G11" s="7">
        <f t="shared" si="1"/>
        <v>87520.599999999991</v>
      </c>
      <c r="I11" s="22">
        <v>798</v>
      </c>
      <c r="J11" s="22" t="s">
        <v>319</v>
      </c>
    </row>
    <row r="12" spans="1:10" x14ac:dyDescent="0.3">
      <c r="A12" s="4" t="s">
        <v>285</v>
      </c>
      <c r="B12" s="4">
        <v>12</v>
      </c>
      <c r="C12" s="4" t="s">
        <v>133</v>
      </c>
      <c r="D12" s="4" t="s">
        <v>134</v>
      </c>
      <c r="E12" s="4" t="s">
        <v>282</v>
      </c>
      <c r="F12" s="7">
        <f t="shared" si="0"/>
        <v>941.64</v>
      </c>
      <c r="G12" s="7">
        <f t="shared" si="1"/>
        <v>87520.599999999991</v>
      </c>
      <c r="I12" s="22">
        <v>798</v>
      </c>
      <c r="J12" s="22" t="s">
        <v>319</v>
      </c>
    </row>
    <row r="13" spans="1:10" x14ac:dyDescent="0.3">
      <c r="A13" s="4" t="s">
        <v>285</v>
      </c>
      <c r="B13" s="4">
        <v>12</v>
      </c>
      <c r="C13" s="4" t="s">
        <v>203</v>
      </c>
      <c r="D13" s="4" t="s">
        <v>80</v>
      </c>
      <c r="E13" s="4" t="s">
        <v>282</v>
      </c>
      <c r="F13" s="7">
        <f t="shared" si="0"/>
        <v>941.64</v>
      </c>
      <c r="G13" s="7">
        <f t="shared" si="1"/>
        <v>87520.599999999991</v>
      </c>
      <c r="I13" s="22">
        <v>798</v>
      </c>
      <c r="J13" s="22" t="s">
        <v>319</v>
      </c>
    </row>
    <row r="14" spans="1:10" x14ac:dyDescent="0.3">
      <c r="A14" s="4" t="s">
        <v>286</v>
      </c>
      <c r="B14" s="4">
        <v>12</v>
      </c>
      <c r="C14" s="4" t="s">
        <v>133</v>
      </c>
      <c r="D14" s="4" t="s">
        <v>134</v>
      </c>
      <c r="E14" s="4" t="s">
        <v>282</v>
      </c>
      <c r="F14" s="7">
        <f t="shared" si="0"/>
        <v>1113.9199999999998</v>
      </c>
      <c r="G14" s="7">
        <f t="shared" si="1"/>
        <v>87520.599999999991</v>
      </c>
      <c r="I14" s="22">
        <v>944</v>
      </c>
      <c r="J14" s="22" t="s">
        <v>319</v>
      </c>
    </row>
    <row r="15" spans="1:10" x14ac:dyDescent="0.3">
      <c r="A15" s="4" t="s">
        <v>286</v>
      </c>
      <c r="B15" s="4">
        <v>12</v>
      </c>
      <c r="C15" s="4" t="s">
        <v>133</v>
      </c>
      <c r="D15" s="4" t="s">
        <v>63</v>
      </c>
      <c r="E15" s="4" t="s">
        <v>284</v>
      </c>
      <c r="F15" s="7">
        <f t="shared" si="0"/>
        <v>1113.9199999999998</v>
      </c>
      <c r="G15" s="7">
        <f t="shared" si="1"/>
        <v>87520.599999999991</v>
      </c>
      <c r="I15" s="22">
        <v>944</v>
      </c>
      <c r="J15" s="22" t="s">
        <v>319</v>
      </c>
    </row>
    <row r="16" spans="1:10" x14ac:dyDescent="0.3">
      <c r="A16" s="4" t="s">
        <v>287</v>
      </c>
      <c r="B16" s="4">
        <v>12</v>
      </c>
      <c r="C16" s="4" t="s">
        <v>133</v>
      </c>
      <c r="D16" s="4" t="s">
        <v>134</v>
      </c>
      <c r="E16" s="4" t="s">
        <v>282</v>
      </c>
      <c r="F16" s="7">
        <f t="shared" si="0"/>
        <v>1286.2</v>
      </c>
      <c r="G16" s="7">
        <f t="shared" si="1"/>
        <v>87520.599999999991</v>
      </c>
      <c r="I16" s="22" t="s">
        <v>320</v>
      </c>
      <c r="J16" s="22" t="s">
        <v>319</v>
      </c>
    </row>
    <row r="17" spans="1:10" x14ac:dyDescent="0.3">
      <c r="A17" s="4" t="s">
        <v>287</v>
      </c>
      <c r="B17" s="4">
        <v>12</v>
      </c>
      <c r="C17" s="4" t="s">
        <v>133</v>
      </c>
      <c r="D17" s="4" t="s">
        <v>63</v>
      </c>
      <c r="E17" s="4" t="s">
        <v>284</v>
      </c>
      <c r="F17" s="7">
        <f t="shared" si="0"/>
        <v>1286.2</v>
      </c>
      <c r="G17" s="7">
        <f t="shared" si="1"/>
        <v>87520.599999999991</v>
      </c>
      <c r="I17" s="22" t="s">
        <v>320</v>
      </c>
      <c r="J17" s="22" t="s">
        <v>319</v>
      </c>
    </row>
    <row r="18" spans="1:10" x14ac:dyDescent="0.3">
      <c r="A18" s="4" t="s">
        <v>288</v>
      </c>
      <c r="B18" s="4">
        <v>12</v>
      </c>
      <c r="C18" s="4" t="s">
        <v>203</v>
      </c>
      <c r="D18" s="4" t="s">
        <v>80</v>
      </c>
      <c r="E18" s="4" t="s">
        <v>282</v>
      </c>
      <c r="F18" s="7">
        <f t="shared" si="0"/>
        <v>1531.6399999999999</v>
      </c>
      <c r="G18" s="7">
        <f t="shared" si="1"/>
        <v>89927.799999999988</v>
      </c>
      <c r="I18" s="22" t="s">
        <v>321</v>
      </c>
      <c r="J18" s="22" t="s">
        <v>322</v>
      </c>
    </row>
    <row r="19" spans="1:10" x14ac:dyDescent="0.3">
      <c r="A19" s="4" t="s">
        <v>289</v>
      </c>
      <c r="B19" s="4">
        <v>12</v>
      </c>
      <c r="C19" s="4" t="s">
        <v>203</v>
      </c>
      <c r="D19" s="4" t="s">
        <v>80</v>
      </c>
      <c r="E19" s="4" t="s">
        <v>282</v>
      </c>
      <c r="F19" s="7">
        <f t="shared" si="0"/>
        <v>2732.8799999999997</v>
      </c>
      <c r="G19" s="7">
        <f t="shared" si="1"/>
        <v>142131</v>
      </c>
      <c r="I19" s="22" t="s">
        <v>323</v>
      </c>
      <c r="J19" s="22" t="s">
        <v>324</v>
      </c>
    </row>
    <row r="20" spans="1:10" x14ac:dyDescent="0.3">
      <c r="A20" s="4" t="s">
        <v>289</v>
      </c>
      <c r="B20" s="4">
        <v>12</v>
      </c>
      <c r="C20" s="4" t="s">
        <v>203</v>
      </c>
      <c r="D20" s="4" t="s">
        <v>80</v>
      </c>
      <c r="E20" s="4" t="s">
        <v>284</v>
      </c>
      <c r="F20" s="7">
        <f t="shared" si="0"/>
        <v>2732.8799999999997</v>
      </c>
      <c r="G20" s="7">
        <f t="shared" si="1"/>
        <v>142131</v>
      </c>
      <c r="I20" s="22" t="s">
        <v>323</v>
      </c>
      <c r="J20" s="22" t="s">
        <v>324</v>
      </c>
    </row>
    <row r="21" spans="1:10" x14ac:dyDescent="0.3">
      <c r="A21" s="4" t="s">
        <v>290</v>
      </c>
      <c r="B21" s="4">
        <v>12</v>
      </c>
      <c r="C21" s="4" t="s">
        <v>203</v>
      </c>
      <c r="D21" s="4" t="s">
        <v>80</v>
      </c>
      <c r="E21" s="4" t="s">
        <v>282</v>
      </c>
      <c r="F21" s="7">
        <f t="shared" si="0"/>
        <v>3118.74</v>
      </c>
      <c r="G21" s="7">
        <f t="shared" si="1"/>
        <v>142131</v>
      </c>
      <c r="I21" s="22" t="s">
        <v>325</v>
      </c>
      <c r="J21" s="22" t="s">
        <v>324</v>
      </c>
    </row>
    <row r="22" spans="1:10" x14ac:dyDescent="0.3">
      <c r="A22" s="4" t="s">
        <v>291</v>
      </c>
      <c r="B22" s="4">
        <v>12</v>
      </c>
      <c r="C22" s="4" t="s">
        <v>203</v>
      </c>
      <c r="D22" s="4" t="s">
        <v>80</v>
      </c>
      <c r="E22" s="4" t="s">
        <v>282</v>
      </c>
      <c r="F22" s="7">
        <f t="shared" si="0"/>
        <v>4530.0199999999995</v>
      </c>
      <c r="G22" s="7">
        <f t="shared" si="1"/>
        <v>156527</v>
      </c>
      <c r="I22" s="22" t="s">
        <v>326</v>
      </c>
      <c r="J22" s="22" t="s">
        <v>327</v>
      </c>
    </row>
    <row r="23" spans="1:10" x14ac:dyDescent="0.3">
      <c r="A23" s="4" t="s">
        <v>292</v>
      </c>
      <c r="B23" s="4">
        <v>12</v>
      </c>
      <c r="C23" s="4" t="s">
        <v>203</v>
      </c>
      <c r="D23" s="4" t="s">
        <v>80</v>
      </c>
      <c r="E23" s="4" t="s">
        <v>282</v>
      </c>
      <c r="F23" s="7">
        <f t="shared" si="0"/>
        <v>5201.4399999999996</v>
      </c>
      <c r="G23" s="7">
        <f t="shared" si="1"/>
        <v>156527</v>
      </c>
      <c r="I23" s="22" t="s">
        <v>328</v>
      </c>
      <c r="J23" s="22" t="s">
        <v>327</v>
      </c>
    </row>
  </sheetData>
  <mergeCells count="11">
    <mergeCell ref="A7:G7"/>
    <mergeCell ref="C1:G1"/>
    <mergeCell ref="A2:G2"/>
    <mergeCell ref="A3:G3"/>
    <mergeCell ref="A4:G4"/>
    <mergeCell ref="A5:A6"/>
    <mergeCell ref="B5:B6"/>
    <mergeCell ref="C5:C6"/>
    <mergeCell ref="D5:D6"/>
    <mergeCell ref="E5:E6"/>
    <mergeCell ref="F5:G5"/>
  </mergeCells>
  <pageMargins left="0.1" right="0.1" top="0.6" bottom="0.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Арматура гладкая</vt:lpstr>
      <vt:lpstr>Арматура рифленая</vt:lpstr>
      <vt:lpstr>Проволока ВР-1 </vt:lpstr>
      <vt:lpstr>Лист горячекатаный</vt:lpstr>
      <vt:lpstr>Лист ПВЛ</vt:lpstr>
      <vt:lpstr>Лист рифленый</vt:lpstr>
      <vt:lpstr>Проволока вязальная</vt:lpstr>
      <vt:lpstr>Квадрат</vt:lpstr>
      <vt:lpstr>Полоса</vt:lpstr>
      <vt:lpstr>Труба профильная</vt:lpstr>
      <vt:lpstr>Труба электросварная</vt:lpstr>
      <vt:lpstr>Балка двутавровая </vt:lpstr>
      <vt:lpstr>Уголок </vt:lpstr>
      <vt:lpstr>Швеллер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Константин</cp:lastModifiedBy>
  <dcterms:created xsi:type="dcterms:W3CDTF">2025-03-31T06:53:39Z</dcterms:created>
  <dcterms:modified xsi:type="dcterms:W3CDTF">2025-04-03T11:31:41Z</dcterms:modified>
</cp:coreProperties>
</file>